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330" windowHeight="11640" activeTab="0"/>
  </bookViews>
  <sheets>
    <sheet name="Program -Komunala ceste" sheetId="1" r:id="rId1"/>
    <sheet name="Uvod" sheetId="2" r:id="rId2"/>
    <sheet name="letni program 2021" sheetId="3" r:id="rId3"/>
  </sheets>
  <definedNames>
    <definedName name="_xlnm.Print_Area" localSheetId="2">'letni program 2021'!$A$1:$H$245</definedName>
    <definedName name="_xlnm.Print_Area" localSheetId="1">'Uvod'!$A$1:$A$27</definedName>
  </definedNames>
  <calcPr fullCalcOnLoad="1"/>
</workbook>
</file>

<file path=xl/sharedStrings.xml><?xml version="1.0" encoding="utf-8"?>
<sst xmlns="http://schemas.openxmlformats.org/spreadsheetml/2006/main" count="444" uniqueCount="227">
  <si>
    <t>Skupaj</t>
  </si>
  <si>
    <t>m2</t>
  </si>
  <si>
    <t>kd</t>
  </si>
  <si>
    <t>m</t>
  </si>
  <si>
    <t>t</t>
  </si>
  <si>
    <t>m3</t>
  </si>
  <si>
    <t>pavšal</t>
  </si>
  <si>
    <t>m1</t>
  </si>
  <si>
    <t>Zamenjava pranih plošč do 5m2</t>
  </si>
  <si>
    <t>Zamenjava cestnih robnikov do 5m1</t>
  </si>
  <si>
    <t>Obnova parkirišč (osmice) do 10m2</t>
  </si>
  <si>
    <t>Dela rednega vzdrževanja so:</t>
  </si>
  <si>
    <t>1. UVOD</t>
  </si>
  <si>
    <t>Letni program je zmanjšan na nujna dela in ne zadošča vsem pogojem, ki jih določa Pravilnik o vrstah vzdrževalnih del na javnih cestah in nivoju rednega vzdrževanja javnih cest.</t>
  </si>
  <si>
    <t>Vzdrževalna dela, ki presegajo obseg dela pregledniške službe se opravijo usklajeno med predstavniki koncesionarja in koncendenta v okviru predvidenih količin in aktivnosti tega letnega programa, kot je razvidno v nadaljevanju.</t>
  </si>
  <si>
    <t>rovokopač</t>
  </si>
  <si>
    <t>Najemnina prometnih znakov</t>
  </si>
  <si>
    <t>kd/dan</t>
  </si>
  <si>
    <t>Najemnina zapornih desk ( 1-4 m)</t>
  </si>
  <si>
    <t>Najemnina tabla - pokončna, čelna zapora</t>
  </si>
  <si>
    <t>kos</t>
  </si>
  <si>
    <t>Gospodarska javna služba vzdrževanja občinskih javnih cest za območje mesta Nova Gorica in naselij Solkan, Kromberk, Rožna Dolina in Pristava obsega:</t>
  </si>
  <si>
    <t>Redno vzdrževanje občinskih javnih cest, kolesarskih poti in odprtih pohodnih javnih površin.</t>
  </si>
  <si>
    <t>O planiranih in izvedenih delih se predstavnika koncesionarja in koncendenta tedensko in dnevno pisno usklajujeta v skladu s tem letnim programom. O planiranih delih so redno obveščene tudi krajevne skupnosti na območju katere se dela izvajajo.</t>
  </si>
  <si>
    <t>·         pregledniška služba</t>
  </si>
  <si>
    <t>·         redno vzdrževanje bankin</t>
  </si>
  <si>
    <t>·         redno vzdrževanje odvodnjavanja</t>
  </si>
  <si>
    <t>·         redno vzdrževanje brežin</t>
  </si>
  <si>
    <t>·         redno vzdrževanje prometne signalizacije in opreme</t>
  </si>
  <si>
    <t>·         redno vzdrževanje cestnih naprav in ureditev</t>
  </si>
  <si>
    <t>·         zagotavljanje preglednosti</t>
  </si>
  <si>
    <t>·         čiščenje cest</t>
  </si>
  <si>
    <t>·         redno vzdrževanje cestnih objektov</t>
  </si>
  <si>
    <t>·         nadzor osnih obremenitev, skupnih mas in dimenzij vozil</t>
  </si>
  <si>
    <t>·         intervencijski ukrepi</t>
  </si>
  <si>
    <t>·         zimska služba.</t>
  </si>
  <si>
    <t>·         redno vzdrževanje prometnih površin</t>
  </si>
  <si>
    <t>·         redno vzdrževanje vegetacije</t>
  </si>
  <si>
    <t>Preglednik krpa manjše udarne jame, popravlja manjše poškodbe na bankinah in ostalih prometnih površinah in signalizaciji in evidentira ter sporoča  potrebe po nujnih poravilih ipd… oz. izvaja manjša dela iz prvega prednostnega razreda. Ugotavljamo, da obseg pregledniške službe zadošča, saj je koncesionar v okviru preostalega dela koncesije pogosto prisoten na pretežnem delu predmetnih prometnih površin. O morebitnih nevarnostih, okvarah in poškodbah elementov prometnih površin, ki niso bile ugotovljene v času rednega pregleda pregledniške službe, prejemamo redna obvestila občanov, redarske službe, policije, krajevnih  skupnosti in tudi predstavnikov drugega izvajalca koncesije urejanja in čiščenja javnih površin (območje primestnih naselij).</t>
  </si>
  <si>
    <t>Št.</t>
  </si>
  <si>
    <t>Opis</t>
  </si>
  <si>
    <t>Enota</t>
  </si>
  <si>
    <t>Količina</t>
  </si>
  <si>
    <t>Cena na enoto</t>
  </si>
  <si>
    <t>1.</t>
  </si>
  <si>
    <t>1.1</t>
  </si>
  <si>
    <t>Dežurstvo,  pripravnost …</t>
  </si>
  <si>
    <t>1.2</t>
  </si>
  <si>
    <t>Pregledniška služba</t>
  </si>
  <si>
    <t>2.</t>
  </si>
  <si>
    <t>1.3</t>
  </si>
  <si>
    <t>Odvodnjavanje vozišč in varovalnega pasu</t>
  </si>
  <si>
    <t>Čiščenje jarkov - strojno od 0 do 0,3 m3/m komplet z vsemi spremljajočimi deli in varovanjem</t>
  </si>
  <si>
    <t>Čiščenje jarkov - strojno od 0,3 do 0,5 m3/m komplet z vsemi spremljajočimi deli in varovanjem</t>
  </si>
  <si>
    <t>3.</t>
  </si>
  <si>
    <t>Izkop zasutih jarkov - strojno (0,5-0,75 m3/m) komplet z vsemi spremljajočimi deli in varovanjem</t>
  </si>
  <si>
    <t>4.</t>
  </si>
  <si>
    <t>Čiščenje koritnic, muld in kanalet ročno</t>
  </si>
  <si>
    <t>5.</t>
  </si>
  <si>
    <t>Čiščenje revizijskih jaškov - ročno</t>
  </si>
  <si>
    <t>6.</t>
  </si>
  <si>
    <t>Čiščenje propustov do Ø 600 - strojno komplet z vsemi spremljajočimi deli in varovanjem</t>
  </si>
  <si>
    <t>7.</t>
  </si>
  <si>
    <t>Zamenjava pokrova jaška pravokotnega izven vozišča</t>
  </si>
  <si>
    <t>8.</t>
  </si>
  <si>
    <t>Pokrov betonski 80/80</t>
  </si>
  <si>
    <t>9.</t>
  </si>
  <si>
    <t>Zamenjava pokrova jaška okroglega</t>
  </si>
  <si>
    <t>10.</t>
  </si>
  <si>
    <t xml:space="preserve">Pokrov 25 ton fi 60 </t>
  </si>
  <si>
    <t>11.</t>
  </si>
  <si>
    <t xml:space="preserve">Pokrov 40 ton FI 60 </t>
  </si>
  <si>
    <t>12.</t>
  </si>
  <si>
    <t>Zamenjava vtočne rešetke</t>
  </si>
  <si>
    <t>13.</t>
  </si>
  <si>
    <t>Vtočna rešetka 5 - 15 ton</t>
  </si>
  <si>
    <t>14.</t>
  </si>
  <si>
    <t>Vtočna rešetka 25 ton</t>
  </si>
  <si>
    <t>15.</t>
  </si>
  <si>
    <t>Vtočna rešetka 40 ton</t>
  </si>
  <si>
    <t>Režijska dela pri odvodnji</t>
  </si>
  <si>
    <t>16.</t>
  </si>
  <si>
    <t>Vzdrževalec cest</t>
  </si>
  <si>
    <t>ura</t>
  </si>
  <si>
    <t>17.</t>
  </si>
  <si>
    <t>Zidar</t>
  </si>
  <si>
    <t>18.</t>
  </si>
  <si>
    <t>Poltovorno vozilo</t>
  </si>
  <si>
    <t>19.</t>
  </si>
  <si>
    <t>Traktor nad 66 kW</t>
  </si>
  <si>
    <t>20.</t>
  </si>
  <si>
    <t>Mini bager 3,5 t</t>
  </si>
  <si>
    <t>21.</t>
  </si>
  <si>
    <t>Rovokopač</t>
  </si>
  <si>
    <t>22.</t>
  </si>
  <si>
    <t>Betonska cev fi 40 cm</t>
  </si>
  <si>
    <t>23.</t>
  </si>
  <si>
    <t>Betonska cev fi 60 cm</t>
  </si>
  <si>
    <t>24.</t>
  </si>
  <si>
    <t>Gramoz za beton frakcije0-16</t>
  </si>
  <si>
    <t>25.</t>
  </si>
  <si>
    <t>cement</t>
  </si>
  <si>
    <t>26.</t>
  </si>
  <si>
    <t>Kamniti material za bankine (agregat 0/32)</t>
  </si>
  <si>
    <t>27.</t>
  </si>
  <si>
    <t>Motorna žaga</t>
  </si>
  <si>
    <t>28.</t>
  </si>
  <si>
    <t>Tovorno vozilo 10 - 12 ton</t>
  </si>
  <si>
    <t>29.</t>
  </si>
  <si>
    <t>Vibracijsko nabijalo - žaba</t>
  </si>
  <si>
    <t>1.4</t>
  </si>
  <si>
    <t>Strojno čiščenje vozišča</t>
  </si>
  <si>
    <t>Čiščenje vozišča - strojno s sesanjem</t>
  </si>
  <si>
    <t>Čiščenje vozišča - strojno brez sesanja</t>
  </si>
  <si>
    <t>1.5</t>
  </si>
  <si>
    <t>Košnja trave in obrezovanje rastlinja</t>
  </si>
  <si>
    <t>Strojna košnja obcestnih pasov komplet z varovanjem in spremljajočo ročno košnjo</t>
  </si>
  <si>
    <t>Režijska dela:</t>
  </si>
  <si>
    <t>Obrezovanje rastlinja - traktor škarje</t>
  </si>
  <si>
    <t>Cestar</t>
  </si>
  <si>
    <t>Kosilnica nahrbtna</t>
  </si>
  <si>
    <t>Puhalnik</t>
  </si>
  <si>
    <t>1.6</t>
  </si>
  <si>
    <t>Obnova bankin</t>
  </si>
  <si>
    <t>Popravilo bankin - strojno komplet s spremljajočimi deli in varovanjem -gramoz posebej</t>
  </si>
  <si>
    <t>Popravilo bankin - ročno</t>
  </si>
  <si>
    <t>Gramoz za bankine</t>
  </si>
  <si>
    <t>Tovorno vozilo 8 - 10 ton</t>
  </si>
  <si>
    <t>1.7</t>
  </si>
  <si>
    <t>Intervenciski ukrepi za zagotavljanje  varnosti in prevoznosti cest</t>
  </si>
  <si>
    <t>Rovokopač nad 75 KW</t>
  </si>
  <si>
    <t>1.8</t>
  </si>
  <si>
    <t>Krpanje vozišč z asfaltom in popravilo makadamskih vozišč</t>
  </si>
  <si>
    <t>Krpanje udarnih jam s hladno maso ročno</t>
  </si>
  <si>
    <t>ton</t>
  </si>
  <si>
    <t>Krpanje udarnih jam z asfaltom  ročno</t>
  </si>
  <si>
    <t>Krpanje udarnih jam z asfaltom  ročno brez obseka robov</t>
  </si>
  <si>
    <t>Krpanje gramoznih vozišč - strojno</t>
  </si>
  <si>
    <t>Krpanje gramoznih vozišč - ročno</t>
  </si>
  <si>
    <t>Gramoziranje makadamskih vozišč</t>
  </si>
  <si>
    <t>Gramoz za makadamsko vozišče</t>
  </si>
  <si>
    <t>Tovorno vozilo 12 - 15 ton</t>
  </si>
  <si>
    <t>1.9</t>
  </si>
  <si>
    <t>Manjša popravila zidov, propustov ter voziščnih elementov in nadomestitev odbojnih ograj</t>
  </si>
  <si>
    <t>Postavitev nove varnostne ograje - zabita</t>
  </si>
  <si>
    <t>Postavitev nove varnostne ograje na zidu z vijaki</t>
  </si>
  <si>
    <t>Montaža zaključnice - fajfa</t>
  </si>
  <si>
    <t>Montaža zaključnice - 4m</t>
  </si>
  <si>
    <t xml:space="preserve">Cestar </t>
  </si>
  <si>
    <t>KV delavec</t>
  </si>
  <si>
    <t>Beton za zidove, vezi..MB 25</t>
  </si>
  <si>
    <t>Les za opaž (lahko II.klasa, lahko smreka)</t>
  </si>
  <si>
    <t>1.10</t>
  </si>
  <si>
    <t>Vzdrževanje ostalih prometnih površin: dostopne poti, parkirišča, trgi, pasaže, podhodi, stopnišča in pešpoti</t>
  </si>
  <si>
    <t>zamenjava obstoječih tlakovcev na cementni estrih</t>
  </si>
  <si>
    <t>Popravilo obstoječih tlakovcev na cementni estrih</t>
  </si>
  <si>
    <t>Popravilo betonskega tlaka debeline 10-15cm, zalikana površina</t>
  </si>
  <si>
    <t>Barvanje betonskih površin z akrilno barvo</t>
  </si>
  <si>
    <t>Krpanje gramoznih parkirišč - strojno</t>
  </si>
  <si>
    <t>Krpanje gramoznih parkirišč - ročno</t>
  </si>
  <si>
    <t>Gramoziranje makadamskih parkirišč</t>
  </si>
  <si>
    <t>Gramoz za makadamsko parkirišče</t>
  </si>
  <si>
    <t>1.11</t>
  </si>
  <si>
    <t>Vertikalna signalizacija</t>
  </si>
  <si>
    <t>Postavitev smernikov - strojno</t>
  </si>
  <si>
    <t>Postavitev smernikov - ročno</t>
  </si>
  <si>
    <t>Menjava droga z enim prometnim znakom</t>
  </si>
  <si>
    <t>Menjava znaka brez droga</t>
  </si>
  <si>
    <t xml:space="preserve">Menjava ogledala fi75 brez droga </t>
  </si>
  <si>
    <t>1.12</t>
  </si>
  <si>
    <t>Talna signalizacija</t>
  </si>
  <si>
    <t xml:space="preserve">Izdelava tankoslojne vzdolžne označbe na vozišču z enokomponentno belo, modro ali rumeno barvo, vključno 250 g/m2 posipa z drobci / kroglicami stekla, strojno, debelina plasti suhe snovi 250 mikrometrov, širina 12 cm </t>
  </si>
  <si>
    <t xml:space="preserve">Izdelava tankoslojne vzdolžne označbe na vozišču z enokomponentno belo, modro ali rumeno barvo, vključno 250 g/m2 posipa z drobci / kroglicami stekla, strojno, debelina plasti suhe snovi 250 mikrometrov, širina 25 cm </t>
  </si>
  <si>
    <t>Izdelava tankoslojne prečne in ostalih označb na vozišču z enokomponentno belo barvo, vključno 250 g/m2 posipa z drobci / kroglicami stekla, strojno, debelina plasti suhe snovi 250mm,  - ŠOLA komplet</t>
  </si>
  <si>
    <t>Izdelava tankoslojne prečne in ostalih označb na vozišču z enokomponentno belo barvo, vključno 250 g/m2 posipa z drobci / kroglicami stekla, strojno, debelina plasti suhe snovi 250mm, avtobusno postalališče - BUS komplet</t>
  </si>
  <si>
    <t>Izdelava tankoslojne vzdolžne označbe na vozišču z enokomponentno belo barvo, vključno 250 g/m2 posipa z drobci / kroglicami stekla, strojno, debelina plasti suhe snovi 250 mikrometrov - prehodi za pešce, stop črte in šrafure</t>
  </si>
  <si>
    <t>Izdelava tankoslojne prečne in ostalih označb na vozišču z enokomponentno belo barvo, vključno 250 g/m2 posipa z drobci / kroglicami stekla, strojno, debelina plasti suhe snovi 250mm, -INVALIDSKO MESTO komplet</t>
  </si>
  <si>
    <t>Izdelava tankoslojne prečne in ostalih označb na vozišču z enokomponentno belo barvo, vključno 250 g/m2 posipa z drobci / kroglicami stekla, strojno, debelina plasti suhe snovi 250mm, -USMERJEVALNE PUŠČICE</t>
  </si>
  <si>
    <t>Izdelava tankoslojne prečne in ostalih označb na vozišču z enokomponentno belo barvo, vključno 250 g/m2 posipa z drobci / kroglicami stekla, strojno, debelina plasti suhe snovi 250mm, -USMERJEVALNE PUŠČICE na kolesarski stezi</t>
  </si>
  <si>
    <t>Izdelava tankoslojne prečne in ostalih označb na vozišču z enokomponentno belo barvo, vključno 250 g/m2 posipa z drobci / kroglicami stekla, strojno, debelina plasti suhe snovi 250mm, - ZNAK KOLESAR na kolesarski stezi</t>
  </si>
  <si>
    <t>Izdelava tankoslojne prečne in ostalih označb na vozišču z enokomponentno belo barvo, vključno 250 g/m2 posipa z drobci / kroglicami stekla, strojno, debelina plasti suhe snovi 250mm, - TRIKOTNIK na hitrosnih grbinah</t>
  </si>
  <si>
    <t>Rezkanje odstranitev talnih označb</t>
  </si>
  <si>
    <t>1.13</t>
  </si>
  <si>
    <t>Vzdrževanje semaforjev</t>
  </si>
  <si>
    <t>Dežurstvo in pripravljenost zajeto v poglavju 1.1</t>
  </si>
  <si>
    <t>Delavec VKV (serviser semaforskih naprav)</t>
  </si>
  <si>
    <t>Poltovorno vozilo (efektivne ure)</t>
  </si>
  <si>
    <t>Vozilo z dvižno košaro (efektivne ure)</t>
  </si>
  <si>
    <t>Popravilo EKB, MIS modula</t>
  </si>
  <si>
    <t>Material po dejanskih stroških</t>
  </si>
  <si>
    <t>ocena</t>
  </si>
  <si>
    <t>ZIMSKA SLUŽBA</t>
  </si>
  <si>
    <t>Postavitev zimskih prometnih znakov</t>
  </si>
  <si>
    <t>Odstranjevanje opreme prometni znaki</t>
  </si>
  <si>
    <t>Tovorno vozilo 10-12t za  pluženje-posipanje</t>
  </si>
  <si>
    <t>Poltovorno vozilo s posipalcem</t>
  </si>
  <si>
    <t>Nakladač (2-3m3)-zimska-širitve</t>
  </si>
  <si>
    <t>Traktor nad 75 kW-pluženje - posipanje</t>
  </si>
  <si>
    <t>Snežni plug širine med 2 in 3,5 m</t>
  </si>
  <si>
    <t>Posipalec avtomatski - od 4 do 6 m3</t>
  </si>
  <si>
    <t>Posipalec - vlečni</t>
  </si>
  <si>
    <t>Skladiščenje posipnih materialov in manipulacija na tono</t>
  </si>
  <si>
    <t>tona</t>
  </si>
  <si>
    <t>Sol za posipanje</t>
  </si>
  <si>
    <t xml:space="preserve">Agregat za posipanje s transportom franco baza </t>
  </si>
  <si>
    <t>MgCl2 - 30% raztopina</t>
  </si>
  <si>
    <t>lit</t>
  </si>
  <si>
    <t>MgCl2 - 22% raztopina</t>
  </si>
  <si>
    <t>Dne 22.01.2020 je bila sklenjena nova koncesijska pogodba št. 354 -11/2020-3  z pričetkom izvajanja z 1. 2. 2020, ta dan se tudi zaključi izvajanje del po prejšni koncesijski pogodbi in aneksi k tej pogodbi za  opravljanje lokalne gospodarske javne službe vzdrževanja občinskih javnih cest za območje mesta Nova Gorica in naselij Solkan, Kromberk, Rožna Dolina in Pristava.  Koncesija je bila sklenjena za obdobje pet let.</t>
  </si>
  <si>
    <t>REDNO VZDRŽEVANJE CEST</t>
  </si>
  <si>
    <t>Kompletno dežurstvo in pripravljenost vključno z amortizacijo vozil, strojev in opreme-kompletna cena v pavšalu za celo letno izvajanje koncesije.</t>
  </si>
  <si>
    <t xml:space="preserve">Izvajanje kompletne pregledniške službe na območju celotne koncesije po priloženem seznamu občinskih javnih cest, ki so predmet koncesije -kompletna letna cena v pavšalu </t>
  </si>
  <si>
    <t>REKAPITULACIJA LETNEGA PROGRAMA</t>
  </si>
  <si>
    <t>Znesek brez DDV</t>
  </si>
  <si>
    <t>Znesek z DDV</t>
  </si>
  <si>
    <t xml:space="preserve">2.  ZIMSKA SLUŽBA </t>
  </si>
  <si>
    <t>PRORAČUNSKA POSTAVKA št. 07.230</t>
  </si>
  <si>
    <t>OSNUTEK LETNEGA PROGRAMA PROGRAMA SKUPAJ Z DDV</t>
  </si>
  <si>
    <t>1. REDNO VZDRŽEVANJE  CEST</t>
  </si>
  <si>
    <t>REDNO VZDRŽEVANJE CEST skupaj:</t>
  </si>
  <si>
    <t>ZIMSKA SLUŽBA skupaj:</t>
  </si>
  <si>
    <t xml:space="preserve">NASELJA SOLKAN, KROMBERK, ROŽNA DOLINA IN PRISTAVA </t>
  </si>
  <si>
    <t>PRILOGA B3</t>
  </si>
  <si>
    <t>VZDRŽEVANJE OBČINSKIH JAVNIH CEST ZA OBMOČJE MESTA NOVA GORICA IN NASELJA SOLKAN, KROMBERK,</t>
  </si>
  <si>
    <t>ROŽNA DOLINA IN PRISTAVA - LETNI PROGRAM 2021</t>
  </si>
  <si>
    <t xml:space="preserve">VZDRŽEVANJE OBČINSKIH JAVNIH CEST ZA OBMOČJE MESTA NOVA GORICA  IN </t>
  </si>
  <si>
    <t xml:space="preserve">LETNI PROGRAM IZVAJANJA GJS VZDRŽEVANJE OBČINSKIH JAVNIH CEST ZA OBMOČJE MESTA NOVA GORICA IN NASELIJA SOLKAN, KROMBERK, ROŽNA DOLINA IN PRISTAVA V LETU 2021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</si>
</sst>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Red]#,##0.00"/>
    <numFmt numFmtId="175" formatCode="#,##0.0"/>
    <numFmt numFmtId="176" formatCode="&quot;True&quot;;&quot;True&quot;;&quot;False&quot;"/>
    <numFmt numFmtId="177" formatCode="&quot;On&quot;;&quot;On&quot;;&quot;Off&quot;"/>
    <numFmt numFmtId="178" formatCode="[$€-2]\ #,##0.00_);[Red]\([$€-2]\ #,##0.00\)"/>
    <numFmt numFmtId="179" formatCode="#,##0.000"/>
  </numFmts>
  <fonts count="79">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sz val="11"/>
      <name val="Arial"/>
      <family val="2"/>
    </font>
    <font>
      <b/>
      <sz val="20"/>
      <name val="Arial"/>
      <family val="2"/>
    </font>
    <font>
      <sz val="11"/>
      <name val="Symbol"/>
      <family val="1"/>
    </font>
    <font>
      <b/>
      <sz val="16"/>
      <name val="Arial"/>
      <family val="2"/>
    </font>
    <font>
      <sz val="9"/>
      <name val="Tahoma"/>
      <family val="2"/>
    </font>
    <font>
      <b/>
      <sz val="14"/>
      <name val="Arial"/>
      <family val="2"/>
    </font>
    <font>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8"/>
      <name val="Arial"/>
      <family val="2"/>
    </font>
    <font>
      <sz val="11"/>
      <color indexed="8"/>
      <name val="Arial"/>
      <family val="2"/>
    </font>
    <font>
      <b/>
      <sz val="20"/>
      <color indexed="10"/>
      <name val="Arial"/>
      <family val="2"/>
    </font>
    <font>
      <sz val="8"/>
      <color indexed="8"/>
      <name val="Arial"/>
      <family val="2"/>
    </font>
    <font>
      <b/>
      <sz val="11"/>
      <color indexed="8"/>
      <name val="Arial"/>
      <family val="2"/>
    </font>
    <font>
      <sz val="10"/>
      <color indexed="8"/>
      <name val="Arial"/>
      <family val="2"/>
    </font>
    <font>
      <b/>
      <sz val="10"/>
      <color indexed="8"/>
      <name val="Arial"/>
      <family val="2"/>
    </font>
    <font>
      <sz val="8"/>
      <color indexed="17"/>
      <name val="Arial"/>
      <family val="2"/>
    </font>
    <font>
      <sz val="8"/>
      <color indexed="40"/>
      <name val="Arial"/>
      <family val="2"/>
    </font>
    <font>
      <sz val="8"/>
      <color indexed="10"/>
      <name val="Arial"/>
      <family val="2"/>
    </font>
    <font>
      <sz val="10"/>
      <color indexed="10"/>
      <name val="Arial"/>
      <family val="2"/>
    </font>
    <font>
      <sz val="11"/>
      <color indexed="17"/>
      <name val="Arial"/>
      <family val="2"/>
    </font>
    <font>
      <sz val="11"/>
      <color indexed="10"/>
      <name val="Arial"/>
      <family val="2"/>
    </font>
    <font>
      <sz val="11"/>
      <name val="Calibri"/>
      <family val="2"/>
    </font>
    <font>
      <sz val="11"/>
      <color indexed="4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theme="1"/>
      <name val="Arial"/>
      <family val="2"/>
    </font>
    <font>
      <sz val="11"/>
      <color rgb="FF000000"/>
      <name val="Arial"/>
      <family val="2"/>
    </font>
    <font>
      <b/>
      <sz val="20"/>
      <color rgb="FFFF0000"/>
      <name val="Arial"/>
      <family val="2"/>
    </font>
    <font>
      <sz val="8"/>
      <color theme="1"/>
      <name val="Arial"/>
      <family val="2"/>
    </font>
    <font>
      <b/>
      <sz val="11"/>
      <color theme="1"/>
      <name val="Arial"/>
      <family val="2"/>
    </font>
    <font>
      <sz val="11"/>
      <color theme="1"/>
      <name val="Arial"/>
      <family val="2"/>
    </font>
    <font>
      <sz val="10"/>
      <color rgb="FF000000"/>
      <name val="Arial"/>
      <family val="2"/>
    </font>
    <font>
      <sz val="10"/>
      <color theme="1"/>
      <name val="Arial"/>
      <family val="2"/>
    </font>
    <font>
      <b/>
      <sz val="10"/>
      <color theme="1"/>
      <name val="Arial"/>
      <family val="2"/>
    </font>
    <font>
      <sz val="8"/>
      <color rgb="FF00B050"/>
      <name val="Arial"/>
      <family val="2"/>
    </font>
    <font>
      <sz val="8"/>
      <color rgb="FF00B0F0"/>
      <name val="Arial"/>
      <family val="2"/>
    </font>
    <font>
      <sz val="8"/>
      <color rgb="FFFF0000"/>
      <name val="Arial"/>
      <family val="2"/>
    </font>
    <font>
      <sz val="10"/>
      <color rgb="FFFF0000"/>
      <name val="Arial"/>
      <family val="2"/>
    </font>
    <font>
      <sz val="11"/>
      <color rgb="FF00B050"/>
      <name val="Arial"/>
      <family val="2"/>
    </font>
    <font>
      <sz val="11"/>
      <color rgb="FFFF0000"/>
      <name val="Arial"/>
      <family val="2"/>
    </font>
    <font>
      <b/>
      <sz val="10"/>
      <color rgb="FF000000"/>
      <name val="Arial"/>
      <family val="2"/>
    </font>
    <font>
      <sz val="11"/>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0C0C0"/>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right style="thin"/>
      <top/>
      <bottom style="thin"/>
    </border>
    <border>
      <left style="thin"/>
      <right style="thin"/>
      <top/>
      <bottom>
        <color indexed="63"/>
      </bottom>
    </border>
    <border>
      <left style="thin"/>
      <right style="thin"/>
      <top/>
      <bottom style="thin"/>
    </border>
    <border>
      <left>
        <color indexed="63"/>
      </left>
      <right>
        <color indexed="63"/>
      </right>
      <top>
        <color indexed="63"/>
      </top>
      <bottom style="thin"/>
    </border>
    <border>
      <left>
        <color indexed="63"/>
      </left>
      <right style="thin"/>
      <top style="thin"/>
      <bottom>
        <color indexed="63"/>
      </bottom>
    </border>
    <border>
      <left style="medium"/>
      <right style="medium"/>
      <top style="medium"/>
      <bottom style="medium"/>
    </border>
    <border>
      <left style="thin"/>
      <right style="medium"/>
      <top>
        <color indexed="63"/>
      </top>
      <bottom style="medium"/>
    </border>
    <border>
      <left style="thin"/>
      <right style="medium"/>
      <top style="medium"/>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1"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45" fillId="0" borderId="0">
      <alignment/>
      <protection/>
    </xf>
    <xf numFmtId="0" fontId="53"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203">
    <xf numFmtId="0" fontId="0" fillId="0" borderId="0" xfId="0" applyAlignment="1">
      <alignment/>
    </xf>
    <xf numFmtId="0" fontId="6" fillId="0" borderId="0" xfId="0" applyFont="1" applyAlignment="1">
      <alignment horizontal="center"/>
    </xf>
    <xf numFmtId="0" fontId="62" fillId="0" borderId="0" xfId="0" applyFont="1" applyAlignment="1">
      <alignment horizontal="left" indent="1"/>
    </xf>
    <xf numFmtId="0" fontId="63" fillId="0" borderId="0" xfId="0" applyFont="1" applyAlignment="1">
      <alignment horizontal="justify"/>
    </xf>
    <xf numFmtId="0" fontId="8" fillId="0" borderId="0" xfId="0" applyFont="1" applyAlignment="1">
      <alignment horizontal="center" vertical="distributed" wrapText="1"/>
    </xf>
    <xf numFmtId="49" fontId="4" fillId="0" borderId="0" xfId="0" applyNumberFormat="1" applyFont="1" applyAlignment="1">
      <alignment horizontal="justify"/>
    </xf>
    <xf numFmtId="49" fontId="5" fillId="0" borderId="0" xfId="0" applyNumberFormat="1" applyFont="1" applyAlignment="1">
      <alignment horizontal="justify"/>
    </xf>
    <xf numFmtId="49" fontId="5" fillId="0" borderId="0" xfId="0" applyNumberFormat="1" applyFont="1" applyAlignment="1">
      <alignment wrapText="1"/>
    </xf>
    <xf numFmtId="49" fontId="7" fillId="0" borderId="0" xfId="0" applyNumberFormat="1" applyFont="1" applyAlignment="1">
      <alignment horizontal="justify"/>
    </xf>
    <xf numFmtId="49" fontId="5" fillId="0" borderId="0" xfId="0" applyNumberFormat="1" applyFont="1" applyAlignment="1">
      <alignment horizontal="left" vertical="top" wrapText="1"/>
    </xf>
    <xf numFmtId="0" fontId="5" fillId="0" borderId="0" xfId="0" applyFont="1" applyAlignment="1">
      <alignment vertical="justify" wrapText="1"/>
    </xf>
    <xf numFmtId="0" fontId="64" fillId="0" borderId="0" xfId="0" applyFont="1" applyAlignment="1">
      <alignment horizontal="center"/>
    </xf>
    <xf numFmtId="4" fontId="5" fillId="0" borderId="0" xfId="41" applyNumberFormat="1" applyFont="1" applyProtection="1">
      <alignment/>
      <protection locked="0"/>
    </xf>
    <xf numFmtId="0" fontId="65" fillId="0" borderId="0" xfId="41" applyFont="1" applyProtection="1">
      <alignment/>
      <protection locked="0"/>
    </xf>
    <xf numFmtId="4" fontId="5" fillId="0" borderId="10" xfId="41" applyNumberFormat="1" applyFont="1" applyBorder="1" applyProtection="1">
      <alignment/>
      <protection locked="0"/>
    </xf>
    <xf numFmtId="0" fontId="66" fillId="0" borderId="11" xfId="41" applyFont="1" applyBorder="1">
      <alignment/>
      <protection/>
    </xf>
    <xf numFmtId="0" fontId="66" fillId="0" borderId="12" xfId="41" applyFont="1" applyBorder="1">
      <alignment/>
      <protection/>
    </xf>
    <xf numFmtId="0" fontId="67" fillId="0" borderId="12" xfId="41" applyFont="1" applyBorder="1" applyAlignment="1">
      <alignment horizontal="center"/>
      <protection/>
    </xf>
    <xf numFmtId="4" fontId="5" fillId="0" borderId="12" xfId="41" applyNumberFormat="1" applyFont="1" applyBorder="1" applyProtection="1">
      <alignment/>
      <protection locked="0"/>
    </xf>
    <xf numFmtId="4" fontId="5" fillId="0" borderId="13" xfId="41" applyNumberFormat="1" applyFont="1" applyBorder="1" applyProtection="1">
      <alignment/>
      <protection locked="0"/>
    </xf>
    <xf numFmtId="49" fontId="66" fillId="0" borderId="11" xfId="41" applyNumberFormat="1" applyFont="1" applyBorder="1">
      <alignment/>
      <protection/>
    </xf>
    <xf numFmtId="0" fontId="4" fillId="0" borderId="12" xfId="41" applyFont="1" applyBorder="1">
      <alignment/>
      <protection/>
    </xf>
    <xf numFmtId="0" fontId="67" fillId="0" borderId="14" xfId="41" applyFont="1" applyBorder="1">
      <alignment/>
      <protection/>
    </xf>
    <xf numFmtId="0" fontId="67" fillId="0" borderId="0" xfId="41" applyFont="1">
      <alignment/>
      <protection/>
    </xf>
    <xf numFmtId="0" fontId="67" fillId="0" borderId="0" xfId="41" applyFont="1" applyAlignment="1">
      <alignment horizontal="center"/>
      <protection/>
    </xf>
    <xf numFmtId="4" fontId="5" fillId="0" borderId="15" xfId="41" applyNumberFormat="1" applyFont="1" applyBorder="1" applyProtection="1">
      <alignment/>
      <protection locked="0"/>
    </xf>
    <xf numFmtId="0" fontId="68" fillId="0" borderId="16" xfId="41" applyFont="1" applyBorder="1" applyAlignment="1">
      <alignment horizontal="right" vertical="top"/>
      <protection/>
    </xf>
    <xf numFmtId="0" fontId="69" fillId="0" borderId="17" xfId="41" applyFont="1" applyBorder="1" applyAlignment="1">
      <alignment wrapText="1"/>
      <protection/>
    </xf>
    <xf numFmtId="0" fontId="69" fillId="0" borderId="17" xfId="41" applyFont="1" applyBorder="1" applyAlignment="1">
      <alignment horizontal="center"/>
      <protection/>
    </xf>
    <xf numFmtId="4" fontId="0" fillId="0" borderId="17" xfId="41" applyNumberFormat="1" applyFont="1" applyBorder="1" applyProtection="1">
      <alignment/>
      <protection locked="0"/>
    </xf>
    <xf numFmtId="4" fontId="0" fillId="0" borderId="16" xfId="41" applyNumberFormat="1" applyFont="1" applyBorder="1" applyProtection="1">
      <alignment/>
      <protection locked="0"/>
    </xf>
    <xf numFmtId="0" fontId="67" fillId="0" borderId="18" xfId="41" applyFont="1" applyBorder="1" applyAlignment="1">
      <alignment horizontal="right"/>
      <protection/>
    </xf>
    <xf numFmtId="0" fontId="69" fillId="0" borderId="10" xfId="41" applyFont="1" applyBorder="1" applyAlignment="1">
      <alignment wrapText="1"/>
      <protection/>
    </xf>
    <xf numFmtId="0" fontId="67" fillId="0" borderId="10" xfId="41" applyFont="1" applyBorder="1" applyAlignment="1">
      <alignment horizontal="center"/>
      <protection/>
    </xf>
    <xf numFmtId="0" fontId="69" fillId="0" borderId="16" xfId="41" applyFont="1" applyBorder="1" applyAlignment="1">
      <alignment wrapText="1"/>
      <protection/>
    </xf>
    <xf numFmtId="0" fontId="69" fillId="0" borderId="16" xfId="41" applyFont="1" applyBorder="1" applyAlignment="1">
      <alignment horizontal="center"/>
      <protection/>
    </xf>
    <xf numFmtId="0" fontId="68" fillId="0" borderId="11" xfId="41" applyFont="1" applyBorder="1" applyAlignment="1">
      <alignment horizontal="right"/>
      <protection/>
    </xf>
    <xf numFmtId="0" fontId="68" fillId="0" borderId="0" xfId="41" applyFont="1" applyAlignment="1">
      <alignment horizontal="left" wrapText="1"/>
      <protection/>
    </xf>
    <xf numFmtId="0" fontId="68" fillId="0" borderId="0" xfId="41" applyFont="1" applyAlignment="1">
      <alignment horizontal="center"/>
      <protection/>
    </xf>
    <xf numFmtId="0" fontId="68" fillId="0" borderId="12" xfId="41" applyFont="1" applyBorder="1" applyAlignment="1">
      <alignment horizontal="center"/>
      <protection/>
    </xf>
    <xf numFmtId="0" fontId="68" fillId="0" borderId="16" xfId="41" applyFont="1" applyBorder="1" applyAlignment="1">
      <alignment horizontal="left" wrapText="1"/>
      <protection/>
    </xf>
    <xf numFmtId="0" fontId="68" fillId="0" borderId="16" xfId="41" applyFont="1" applyBorder="1" applyAlignment="1">
      <alignment horizontal="center"/>
      <protection/>
    </xf>
    <xf numFmtId="3" fontId="0" fillId="0" borderId="16" xfId="41" applyNumberFormat="1" applyFont="1" applyBorder="1">
      <alignment/>
      <protection/>
    </xf>
    <xf numFmtId="0" fontId="68" fillId="0" borderId="11" xfId="41" applyFont="1" applyBorder="1" applyAlignment="1">
      <alignment horizontal="right" vertical="top"/>
      <protection/>
    </xf>
    <xf numFmtId="0" fontId="70" fillId="0" borderId="12" xfId="41" applyFont="1" applyBorder="1">
      <alignment/>
      <protection/>
    </xf>
    <xf numFmtId="3" fontId="5" fillId="0" borderId="12" xfId="41" applyNumberFormat="1" applyFont="1" applyBorder="1">
      <alignment/>
      <protection/>
    </xf>
    <xf numFmtId="0" fontId="67" fillId="0" borderId="0" xfId="41" applyFont="1" applyProtection="1">
      <alignment/>
      <protection locked="0"/>
    </xf>
    <xf numFmtId="0" fontId="68" fillId="0" borderId="19" xfId="41" applyFont="1" applyBorder="1" applyAlignment="1">
      <alignment horizontal="left" wrapText="1"/>
      <protection/>
    </xf>
    <xf numFmtId="0" fontId="68" fillId="0" borderId="19" xfId="41" applyFont="1" applyBorder="1" applyAlignment="1">
      <alignment horizontal="center"/>
      <protection/>
    </xf>
    <xf numFmtId="0" fontId="0" fillId="0" borderId="16" xfId="41" applyFont="1" applyBorder="1" applyAlignment="1">
      <alignment wrapText="1"/>
      <protection/>
    </xf>
    <xf numFmtId="0" fontId="0" fillId="0" borderId="16" xfId="41" applyFont="1" applyBorder="1" applyAlignment="1">
      <alignment horizontal="center" wrapText="1"/>
      <protection/>
    </xf>
    <xf numFmtId="0" fontId="0" fillId="0" borderId="12" xfId="41" applyFont="1" applyBorder="1" applyAlignment="1">
      <alignment wrapText="1"/>
      <protection/>
    </xf>
    <xf numFmtId="0" fontId="0" fillId="0" borderId="12" xfId="41" applyFont="1" applyBorder="1" applyAlignment="1">
      <alignment horizontal="center" wrapText="1"/>
      <protection/>
    </xf>
    <xf numFmtId="0" fontId="3" fillId="0" borderId="12" xfId="41" applyFont="1" applyBorder="1" applyAlignment="1">
      <alignment wrapText="1"/>
      <protection/>
    </xf>
    <xf numFmtId="0" fontId="68" fillId="0" borderId="16" xfId="41" applyFont="1" applyBorder="1" applyAlignment="1">
      <alignment horizontal="center" wrapText="1"/>
      <protection/>
    </xf>
    <xf numFmtId="4" fontId="69" fillId="0" borderId="16" xfId="41" applyNumberFormat="1" applyFont="1" applyBorder="1" applyProtection="1">
      <alignment/>
      <protection locked="0"/>
    </xf>
    <xf numFmtId="0" fontId="0" fillId="0" borderId="16" xfId="41" applyFont="1" applyBorder="1" applyAlignment="1">
      <alignment horizontal="left" wrapText="1"/>
      <protection/>
    </xf>
    <xf numFmtId="0" fontId="4" fillId="0" borderId="11" xfId="41" applyFont="1" applyBorder="1">
      <alignment/>
      <protection/>
    </xf>
    <xf numFmtId="179" fontId="69" fillId="0" borderId="16" xfId="41" applyNumberFormat="1" applyFont="1" applyBorder="1" applyProtection="1">
      <alignment/>
      <protection locked="0"/>
    </xf>
    <xf numFmtId="0" fontId="71" fillId="0" borderId="0" xfId="41" applyFont="1" applyProtection="1">
      <alignment/>
      <protection locked="0"/>
    </xf>
    <xf numFmtId="0" fontId="72" fillId="0" borderId="0" xfId="41" applyFont="1" applyAlignment="1" applyProtection="1">
      <alignment wrapText="1"/>
      <protection locked="0"/>
    </xf>
    <xf numFmtId="3" fontId="0" fillId="0" borderId="16" xfId="41" applyNumberFormat="1" applyFont="1" applyBorder="1" applyAlignment="1">
      <alignment horizontal="right"/>
      <protection/>
    </xf>
    <xf numFmtId="0" fontId="68" fillId="0" borderId="20" xfId="41" applyFont="1" applyBorder="1" applyAlignment="1">
      <alignment horizontal="right" vertical="top"/>
      <protection/>
    </xf>
    <xf numFmtId="0" fontId="68" fillId="0" borderId="20" xfId="41" applyFont="1" applyBorder="1" applyAlignment="1">
      <alignment horizontal="left" wrapText="1"/>
      <protection/>
    </xf>
    <xf numFmtId="3" fontId="5" fillId="0" borderId="0" xfId="41" applyNumberFormat="1" applyFont="1">
      <alignment/>
      <protection/>
    </xf>
    <xf numFmtId="49" fontId="4" fillId="0" borderId="11" xfId="41" applyNumberFormat="1" applyFont="1" applyBorder="1">
      <alignment/>
      <protection/>
    </xf>
    <xf numFmtId="0" fontId="73" fillId="0" borderId="0" xfId="41" applyFont="1" applyProtection="1">
      <alignment/>
      <protection locked="0"/>
    </xf>
    <xf numFmtId="0" fontId="68" fillId="0" borderId="21" xfId="41" applyFont="1" applyBorder="1" applyAlignment="1">
      <alignment horizontal="right"/>
      <protection/>
    </xf>
    <xf numFmtId="0" fontId="0" fillId="0" borderId="16" xfId="41" applyFont="1" applyBorder="1" applyAlignment="1">
      <alignment horizontal="right" vertical="top"/>
      <protection/>
    </xf>
    <xf numFmtId="0" fontId="73" fillId="0" borderId="0" xfId="41" applyFont="1" applyAlignment="1" applyProtection="1">
      <alignment wrapText="1"/>
      <protection locked="0"/>
    </xf>
    <xf numFmtId="0" fontId="68" fillId="0" borderId="11" xfId="41" applyFont="1" applyBorder="1" applyAlignment="1" applyProtection="1">
      <alignment horizontal="right" vertical="top"/>
      <protection locked="0"/>
    </xf>
    <xf numFmtId="0" fontId="70" fillId="0" borderId="12" xfId="41" applyFont="1" applyBorder="1" applyProtection="1">
      <alignment/>
      <protection locked="0"/>
    </xf>
    <xf numFmtId="0" fontId="68" fillId="0" borderId="12" xfId="41" applyFont="1" applyBorder="1" applyAlignment="1" applyProtection="1">
      <alignment horizontal="center"/>
      <protection locked="0"/>
    </xf>
    <xf numFmtId="49" fontId="4" fillId="0" borderId="11" xfId="41" applyNumberFormat="1" applyFont="1" applyBorder="1" applyAlignment="1" applyProtection="1">
      <alignment vertical="top"/>
      <protection locked="0"/>
    </xf>
    <xf numFmtId="4" fontId="67" fillId="0" borderId="13" xfId="41" applyNumberFormat="1" applyFont="1" applyBorder="1" applyAlignment="1" applyProtection="1">
      <alignment wrapText="1"/>
      <protection locked="0"/>
    </xf>
    <xf numFmtId="0" fontId="0" fillId="0" borderId="16" xfId="41" applyFont="1" applyBorder="1" applyAlignment="1">
      <alignment horizontal="center"/>
      <protection/>
    </xf>
    <xf numFmtId="3" fontId="0" fillId="0" borderId="16" xfId="41" applyNumberFormat="1" applyFont="1" applyBorder="1" applyAlignment="1">
      <alignment wrapText="1"/>
      <protection/>
    </xf>
    <xf numFmtId="4" fontId="69" fillId="0" borderId="16" xfId="41" applyNumberFormat="1" applyFont="1" applyBorder="1" applyAlignment="1" applyProtection="1">
      <alignment wrapText="1"/>
      <protection locked="0"/>
    </xf>
    <xf numFmtId="4" fontId="4" fillId="0" borderId="13" xfId="41" applyNumberFormat="1" applyFont="1" applyBorder="1" applyAlignment="1" applyProtection="1">
      <alignment wrapText="1"/>
      <protection locked="0"/>
    </xf>
    <xf numFmtId="0" fontId="9" fillId="0" borderId="16" xfId="41" applyFont="1" applyBorder="1" applyAlignment="1">
      <alignment vertical="top" wrapText="1"/>
      <protection/>
    </xf>
    <xf numFmtId="0" fontId="9" fillId="0" borderId="16" xfId="41" applyFont="1" applyBorder="1" applyAlignment="1">
      <alignment horizontal="center"/>
      <protection/>
    </xf>
    <xf numFmtId="0" fontId="69" fillId="0" borderId="12" xfId="41" applyFont="1" applyBorder="1">
      <alignment/>
      <protection/>
    </xf>
    <xf numFmtId="49" fontId="4" fillId="0" borderId="11" xfId="41" applyNumberFormat="1" applyFont="1" applyBorder="1" applyAlignment="1">
      <alignment vertical="top"/>
      <protection/>
    </xf>
    <xf numFmtId="0" fontId="68" fillId="0" borderId="0" xfId="41" applyFont="1" applyAlignment="1" applyProtection="1">
      <alignment horizontal="center"/>
      <protection locked="0"/>
    </xf>
    <xf numFmtId="0" fontId="68" fillId="0" borderId="14" xfId="41" applyFont="1" applyBorder="1" applyAlignment="1">
      <alignment horizontal="right" vertical="top"/>
      <protection/>
    </xf>
    <xf numFmtId="0" fontId="68" fillId="0" borderId="22" xfId="41" applyFont="1" applyBorder="1" applyAlignment="1">
      <alignment horizontal="left" wrapText="1"/>
      <protection/>
    </xf>
    <xf numFmtId="0" fontId="68" fillId="0" borderId="22" xfId="41" applyFont="1" applyBorder="1" applyAlignment="1">
      <alignment horizontal="center"/>
      <protection/>
    </xf>
    <xf numFmtId="3" fontId="0" fillId="0" borderId="22" xfId="41" applyNumberFormat="1" applyFont="1" applyBorder="1" applyAlignment="1" applyProtection="1">
      <alignment horizontal="right"/>
      <protection locked="0"/>
    </xf>
    <xf numFmtId="4" fontId="69" fillId="0" borderId="22" xfId="41" applyNumberFormat="1" applyFont="1" applyBorder="1" applyAlignment="1" applyProtection="1">
      <alignment wrapText="1"/>
      <protection locked="0"/>
    </xf>
    <xf numFmtId="4" fontId="0" fillId="0" borderId="19" xfId="41" applyNumberFormat="1" applyFont="1" applyBorder="1" applyProtection="1">
      <alignment/>
      <protection locked="0"/>
    </xf>
    <xf numFmtId="0" fontId="74" fillId="0" borderId="12" xfId="41" applyFont="1" applyBorder="1" applyAlignment="1">
      <alignment horizontal="center"/>
      <protection/>
    </xf>
    <xf numFmtId="4" fontId="0" fillId="0" borderId="12" xfId="41" applyNumberFormat="1" applyFont="1" applyBorder="1" applyAlignment="1" applyProtection="1">
      <alignment wrapText="1"/>
      <protection locked="0"/>
    </xf>
    <xf numFmtId="0" fontId="0" fillId="0" borderId="16" xfId="41" applyFont="1" applyBorder="1" applyAlignment="1">
      <alignment horizontal="left"/>
      <protection/>
    </xf>
    <xf numFmtId="4" fontId="0" fillId="0" borderId="16" xfId="41" applyNumberFormat="1" applyFont="1" applyBorder="1" applyAlignment="1" applyProtection="1">
      <alignment wrapText="1"/>
      <protection locked="0"/>
    </xf>
    <xf numFmtId="4" fontId="75" fillId="0" borderId="12" xfId="41" applyNumberFormat="1" applyFont="1" applyBorder="1" applyProtection="1">
      <alignment/>
      <protection locked="0"/>
    </xf>
    <xf numFmtId="0" fontId="72" fillId="0" borderId="0" xfId="41" applyFont="1" applyProtection="1">
      <alignment/>
      <protection locked="0"/>
    </xf>
    <xf numFmtId="0" fontId="76" fillId="0" borderId="0" xfId="41" applyFont="1" applyProtection="1">
      <alignment/>
      <protection locked="0"/>
    </xf>
    <xf numFmtId="0" fontId="68" fillId="0" borderId="12" xfId="41" applyFont="1" applyBorder="1" applyAlignment="1">
      <alignment horizontal="left" wrapText="1"/>
      <protection/>
    </xf>
    <xf numFmtId="0" fontId="0" fillId="0" borderId="12" xfId="41" applyFont="1" applyBorder="1" applyAlignment="1">
      <alignment horizontal="left"/>
      <protection/>
    </xf>
    <xf numFmtId="4" fontId="0" fillId="0" borderId="12" xfId="41" applyNumberFormat="1" applyFont="1" applyBorder="1" applyProtection="1">
      <alignment/>
      <protection locked="0"/>
    </xf>
    <xf numFmtId="4" fontId="0" fillId="0" borderId="0" xfId="41" applyNumberFormat="1" applyFont="1" applyProtection="1">
      <alignment/>
      <protection locked="0"/>
    </xf>
    <xf numFmtId="3" fontId="0" fillId="0" borderId="12" xfId="41" applyNumberFormat="1" applyFont="1" applyBorder="1" applyAlignment="1">
      <alignment horizontal="right"/>
      <protection/>
    </xf>
    <xf numFmtId="4" fontId="69" fillId="0" borderId="12" xfId="41" applyNumberFormat="1" applyFont="1" applyBorder="1" applyProtection="1">
      <alignment/>
      <protection locked="0"/>
    </xf>
    <xf numFmtId="0" fontId="67" fillId="0" borderId="11" xfId="41" applyFont="1" applyBorder="1">
      <alignment/>
      <protection/>
    </xf>
    <xf numFmtId="0" fontId="69" fillId="0" borderId="12" xfId="41" applyFont="1" applyBorder="1" applyAlignment="1">
      <alignment horizontal="left"/>
      <protection/>
    </xf>
    <xf numFmtId="4" fontId="0" fillId="0" borderId="13" xfId="41" applyNumberFormat="1" applyFont="1" applyBorder="1" applyProtection="1">
      <alignment/>
      <protection locked="0"/>
    </xf>
    <xf numFmtId="0" fontId="69" fillId="0" borderId="0" xfId="41" applyFont="1" applyAlignment="1">
      <alignment horizontal="right" vertical="top"/>
      <protection/>
    </xf>
    <xf numFmtId="0" fontId="69" fillId="0" borderId="0" xfId="41" applyFont="1" applyAlignment="1">
      <alignment horizontal="left" wrapText="1"/>
      <protection/>
    </xf>
    <xf numFmtId="0" fontId="69" fillId="0" borderId="0" xfId="41" applyFont="1" applyAlignment="1">
      <alignment horizontal="left"/>
      <protection/>
    </xf>
    <xf numFmtId="0" fontId="69" fillId="0" borderId="16" xfId="41" applyFont="1" applyBorder="1" applyAlignment="1">
      <alignment horizontal="right" vertical="top"/>
      <protection/>
    </xf>
    <xf numFmtId="0" fontId="69" fillId="0" borderId="16" xfId="41" applyFont="1" applyBorder="1" applyAlignment="1">
      <alignment horizontal="left" wrapText="1"/>
      <protection/>
    </xf>
    <xf numFmtId="3" fontId="69" fillId="0" borderId="16" xfId="41" applyNumberFormat="1" applyFont="1" applyBorder="1" applyAlignment="1">
      <alignment horizontal="right"/>
      <protection/>
    </xf>
    <xf numFmtId="0" fontId="69" fillId="0" borderId="16" xfId="41" applyFont="1" applyBorder="1" applyAlignment="1">
      <alignment horizontal="left"/>
      <protection/>
    </xf>
    <xf numFmtId="4" fontId="0" fillId="0" borderId="16" xfId="41" applyNumberFormat="1" applyFont="1" applyBorder="1">
      <alignment/>
      <protection/>
    </xf>
    <xf numFmtId="0" fontId="68" fillId="0" borderId="0" xfId="41" applyFont="1" applyAlignment="1">
      <alignment horizontal="right" vertical="top"/>
      <protection/>
    </xf>
    <xf numFmtId="0" fontId="4" fillId="0" borderId="18" xfId="41" applyFont="1" applyBorder="1" applyAlignment="1">
      <alignment vertical="top"/>
      <protection/>
    </xf>
    <xf numFmtId="0" fontId="4" fillId="0" borderId="10" xfId="41" applyFont="1" applyBorder="1">
      <alignment/>
      <protection/>
    </xf>
    <xf numFmtId="4" fontId="5" fillId="0" borderId="10" xfId="41" applyNumberFormat="1" applyFont="1" applyBorder="1">
      <alignment/>
      <protection/>
    </xf>
    <xf numFmtId="4" fontId="5" fillId="0" borderId="23" xfId="41" applyNumberFormat="1" applyFont="1" applyBorder="1">
      <alignment/>
      <protection/>
    </xf>
    <xf numFmtId="0" fontId="4" fillId="0" borderId="11" xfId="41" applyFont="1" applyBorder="1" applyAlignment="1">
      <alignment vertical="top"/>
      <protection/>
    </xf>
    <xf numFmtId="0" fontId="69" fillId="0" borderId="12" xfId="41" applyFont="1" applyBorder="1" applyAlignment="1">
      <alignment wrapText="1"/>
      <protection/>
    </xf>
    <xf numFmtId="4" fontId="0" fillId="0" borderId="13" xfId="41" applyNumberFormat="1" applyFont="1" applyBorder="1" applyAlignment="1">
      <alignment wrapText="1"/>
      <protection/>
    </xf>
    <xf numFmtId="0" fontId="5" fillId="0" borderId="0" xfId="41" applyFont="1" applyProtection="1">
      <alignment/>
      <protection locked="0"/>
    </xf>
    <xf numFmtId="0" fontId="69" fillId="0" borderId="16" xfId="41" applyFont="1" applyBorder="1" applyAlignment="1">
      <alignment horizontal="center" vertical="center"/>
      <protection/>
    </xf>
    <xf numFmtId="0" fontId="0" fillId="0" borderId="16" xfId="41" applyFont="1" applyBorder="1" applyAlignment="1">
      <alignment horizontal="center" vertical="center" wrapText="1"/>
      <protection/>
    </xf>
    <xf numFmtId="4" fontId="67" fillId="0" borderId="0" xfId="41" applyNumberFormat="1" applyFont="1" applyProtection="1">
      <alignment/>
      <protection locked="0"/>
    </xf>
    <xf numFmtId="0" fontId="0" fillId="0" borderId="16" xfId="41" applyFont="1" applyBorder="1" applyAlignment="1">
      <alignment horizontal="center" vertical="center"/>
      <protection/>
    </xf>
    <xf numFmtId="0" fontId="69" fillId="0" borderId="0" xfId="41" applyFont="1" applyAlignment="1" applyProtection="1">
      <alignment horizontal="right" vertical="top"/>
      <protection locked="0"/>
    </xf>
    <xf numFmtId="0" fontId="0" fillId="0" borderId="0" xfId="41" applyFont="1" applyAlignment="1" applyProtection="1">
      <alignment wrapText="1"/>
      <protection locked="0"/>
    </xf>
    <xf numFmtId="0" fontId="67" fillId="0" borderId="0" xfId="41" applyFont="1" applyAlignment="1" applyProtection="1">
      <alignment horizontal="center"/>
      <protection locked="0"/>
    </xf>
    <xf numFmtId="4" fontId="4" fillId="0" borderId="24" xfId="0" applyNumberFormat="1" applyFont="1" applyBorder="1" applyAlignment="1">
      <alignment vertical="center" wrapText="1"/>
    </xf>
    <xf numFmtId="4" fontId="4" fillId="0" borderId="24" xfId="0" applyNumberFormat="1" applyFont="1" applyBorder="1" applyAlignment="1">
      <alignment vertical="center"/>
    </xf>
    <xf numFmtId="0" fontId="77" fillId="0" borderId="22" xfId="0" applyFont="1" applyBorder="1" applyAlignment="1">
      <alignment horizontal="left" wrapText="1"/>
    </xf>
    <xf numFmtId="0" fontId="66" fillId="0" borderId="22" xfId="0" applyFont="1" applyBorder="1" applyAlignment="1">
      <alignment horizontal="center"/>
    </xf>
    <xf numFmtId="4" fontId="4" fillId="0" borderId="22" xfId="0" applyNumberFormat="1" applyFont="1" applyBorder="1" applyAlignment="1" applyProtection="1">
      <alignment/>
      <protection locked="0"/>
    </xf>
    <xf numFmtId="0" fontId="43" fillId="0" borderId="0" xfId="0" applyFont="1" applyBorder="1" applyAlignment="1">
      <alignment wrapText="1"/>
    </xf>
    <xf numFmtId="0" fontId="66" fillId="0" borderId="0" xfId="41" applyFont="1" applyProtection="1">
      <alignment/>
      <protection locked="0"/>
    </xf>
    <xf numFmtId="4" fontId="4" fillId="0" borderId="16" xfId="0" applyNumberFormat="1" applyFont="1" applyBorder="1" applyAlignment="1">
      <alignment/>
    </xf>
    <xf numFmtId="4" fontId="12" fillId="0" borderId="25" xfId="0" applyNumberFormat="1" applyFont="1" applyBorder="1" applyAlignment="1">
      <alignment/>
    </xf>
    <xf numFmtId="4" fontId="12" fillId="0" borderId="26" xfId="0" applyNumberFormat="1" applyFont="1" applyBorder="1" applyAlignment="1">
      <alignment/>
    </xf>
    <xf numFmtId="4" fontId="4" fillId="0" borderId="27" xfId="0" applyNumberFormat="1" applyFont="1" applyBorder="1" applyAlignment="1">
      <alignment/>
    </xf>
    <xf numFmtId="0" fontId="4" fillId="0" borderId="0" xfId="0" applyFont="1" applyBorder="1" applyAlignment="1">
      <alignment horizontal="left" wrapText="1"/>
    </xf>
    <xf numFmtId="0" fontId="4" fillId="0" borderId="0" xfId="0" applyFont="1" applyBorder="1" applyAlignment="1">
      <alignment wrapText="1"/>
    </xf>
    <xf numFmtId="0" fontId="10" fillId="0" borderId="28" xfId="0" applyFont="1" applyBorder="1" applyAlignment="1">
      <alignment/>
    </xf>
    <xf numFmtId="4" fontId="11" fillId="0" borderId="29" xfId="0" applyNumberFormat="1" applyFont="1" applyBorder="1" applyAlignment="1">
      <alignment/>
    </xf>
    <xf numFmtId="4" fontId="78" fillId="0" borderId="29" xfId="0" applyNumberFormat="1" applyFont="1" applyBorder="1" applyAlignment="1">
      <alignment/>
    </xf>
    <xf numFmtId="0" fontId="67" fillId="0" borderId="14" xfId="41" applyFont="1" applyBorder="1" applyProtection="1">
      <alignment/>
      <protection locked="0"/>
    </xf>
    <xf numFmtId="0" fontId="67" fillId="0" borderId="0" xfId="41" applyFont="1" applyBorder="1" applyProtection="1">
      <alignment/>
      <protection locked="0"/>
    </xf>
    <xf numFmtId="0" fontId="67" fillId="0" borderId="0" xfId="41" applyFont="1" applyBorder="1" applyAlignment="1" applyProtection="1">
      <alignment horizontal="center"/>
      <protection locked="0"/>
    </xf>
    <xf numFmtId="4" fontId="5" fillId="0" borderId="0" xfId="41" applyNumberFormat="1" applyFont="1" applyBorder="1" applyProtection="1">
      <alignment/>
      <protection locked="0"/>
    </xf>
    <xf numFmtId="0" fontId="77" fillId="33" borderId="30" xfId="41" applyFont="1" applyFill="1" applyBorder="1" applyAlignment="1" applyProtection="1">
      <alignment horizontal="center"/>
      <protection locked="0"/>
    </xf>
    <xf numFmtId="0" fontId="77" fillId="33" borderId="31" xfId="41" applyFont="1" applyFill="1" applyBorder="1" applyAlignment="1" applyProtection="1">
      <alignment horizontal="center" wrapText="1"/>
      <protection locked="0"/>
    </xf>
    <xf numFmtId="0" fontId="77" fillId="33" borderId="31" xfId="41" applyFont="1" applyFill="1" applyBorder="1" applyAlignment="1" applyProtection="1">
      <alignment horizontal="center"/>
      <protection locked="0"/>
    </xf>
    <xf numFmtId="3" fontId="3" fillId="33" borderId="31" xfId="41" applyNumberFormat="1" applyFont="1" applyFill="1" applyBorder="1" applyAlignment="1" applyProtection="1">
      <alignment horizontal="center"/>
      <protection locked="0"/>
    </xf>
    <xf numFmtId="4" fontId="3" fillId="33" borderId="31" xfId="41" applyNumberFormat="1" applyFont="1" applyFill="1" applyBorder="1" applyAlignment="1" applyProtection="1">
      <alignment horizontal="center" wrapText="1"/>
      <protection locked="0"/>
    </xf>
    <xf numFmtId="4" fontId="3" fillId="33" borderId="32" xfId="41" applyNumberFormat="1" applyFont="1" applyFill="1" applyBorder="1" applyAlignment="1" applyProtection="1">
      <alignment horizontal="center"/>
      <protection locked="0"/>
    </xf>
    <xf numFmtId="0" fontId="69" fillId="0" borderId="11" xfId="41" applyFont="1" applyBorder="1" applyAlignment="1" applyProtection="1">
      <alignment horizontal="right" vertical="top"/>
      <protection locked="0"/>
    </xf>
    <xf numFmtId="0" fontId="3" fillId="0" borderId="12" xfId="41" applyFont="1" applyBorder="1" applyAlignment="1" applyProtection="1">
      <alignment horizontal="left" wrapText="1"/>
      <protection locked="0"/>
    </xf>
    <xf numFmtId="0" fontId="66" fillId="0" borderId="12" xfId="41" applyFont="1" applyBorder="1" applyProtection="1">
      <alignment/>
      <protection locked="0"/>
    </xf>
    <xf numFmtId="0" fontId="4" fillId="0" borderId="12" xfId="41" applyFont="1" applyBorder="1" applyProtection="1">
      <alignment/>
      <protection locked="0"/>
    </xf>
    <xf numFmtId="4" fontId="4" fillId="0" borderId="13" xfId="41" applyNumberFormat="1" applyFont="1" applyBorder="1" applyProtection="1">
      <alignment/>
      <protection locked="0"/>
    </xf>
    <xf numFmtId="3" fontId="5" fillId="0" borderId="0" xfId="41" applyNumberFormat="1" applyFont="1" applyProtection="1">
      <alignment/>
      <protection locked="0"/>
    </xf>
    <xf numFmtId="4" fontId="5" fillId="0" borderId="32" xfId="0" applyNumberFormat="1" applyFont="1" applyBorder="1" applyAlignment="1">
      <alignment/>
    </xf>
    <xf numFmtId="3" fontId="5" fillId="0" borderId="0" xfId="41" applyNumberFormat="1" applyFont="1" applyBorder="1" applyProtection="1">
      <alignment/>
      <protection locked="0"/>
    </xf>
    <xf numFmtId="3" fontId="5" fillId="0" borderId="12" xfId="41" applyNumberFormat="1" applyFont="1" applyBorder="1" applyProtection="1">
      <alignment/>
      <protection locked="0"/>
    </xf>
    <xf numFmtId="3" fontId="0" fillId="0" borderId="17" xfId="41" applyNumberFormat="1" applyFont="1" applyBorder="1" applyProtection="1">
      <alignment/>
      <protection locked="0"/>
    </xf>
    <xf numFmtId="3" fontId="5" fillId="0" borderId="10" xfId="41" applyNumberFormat="1" applyFont="1" applyBorder="1" applyProtection="1">
      <alignment/>
      <protection locked="0"/>
    </xf>
    <xf numFmtId="3" fontId="0" fillId="0" borderId="16" xfId="41" applyNumberFormat="1" applyFont="1" applyBorder="1" applyProtection="1">
      <alignment/>
      <protection locked="0"/>
    </xf>
    <xf numFmtId="3" fontId="0" fillId="0" borderId="0" xfId="41" applyNumberFormat="1" applyFont="1" applyAlignment="1" applyProtection="1">
      <alignment horizontal="right"/>
      <protection locked="0"/>
    </xf>
    <xf numFmtId="3" fontId="0" fillId="0" borderId="12" xfId="41" applyNumberFormat="1" applyFont="1" applyBorder="1" applyAlignment="1" applyProtection="1">
      <alignment horizontal="right"/>
      <protection locked="0"/>
    </xf>
    <xf numFmtId="3" fontId="0" fillId="0" borderId="0" xfId="41" applyNumberFormat="1" applyFont="1" applyAlignment="1">
      <alignment horizontal="right"/>
      <protection/>
    </xf>
    <xf numFmtId="3" fontId="4" fillId="0" borderId="22" xfId="0" applyNumberFormat="1" applyFont="1" applyBorder="1" applyAlignment="1" applyProtection="1">
      <alignment/>
      <protection locked="0"/>
    </xf>
    <xf numFmtId="3" fontId="5" fillId="0" borderId="10" xfId="41" applyNumberFormat="1" applyFont="1" applyBorder="1">
      <alignment/>
      <protection/>
    </xf>
    <xf numFmtId="0" fontId="4" fillId="0" borderId="33" xfId="0" applyFont="1" applyBorder="1" applyAlignment="1">
      <alignment wrapText="1"/>
    </xf>
    <xf numFmtId="0" fontId="43" fillId="0" borderId="34" xfId="0" applyFont="1" applyBorder="1" applyAlignment="1">
      <alignment wrapText="1"/>
    </xf>
    <xf numFmtId="0" fontId="43" fillId="0" borderId="35" xfId="0" applyFont="1" applyBorder="1" applyAlignment="1">
      <alignment wrapText="1"/>
    </xf>
    <xf numFmtId="0" fontId="4" fillId="0" borderId="36" xfId="0" applyFont="1" applyBorder="1" applyAlignment="1">
      <alignment/>
    </xf>
    <xf numFmtId="0" fontId="0" fillId="0" borderId="16" xfId="0" applyBorder="1" applyAlignment="1">
      <alignment/>
    </xf>
    <xf numFmtId="0" fontId="4" fillId="0" borderId="33" xfId="0" applyFont="1" applyBorder="1" applyAlignment="1">
      <alignment horizontal="left" vertical="justify" wrapText="1"/>
    </xf>
    <xf numFmtId="0" fontId="4" fillId="0" borderId="34" xfId="0" applyFont="1" applyBorder="1" applyAlignment="1">
      <alignment horizontal="left" vertical="justify" wrapText="1"/>
    </xf>
    <xf numFmtId="0" fontId="4" fillId="0" borderId="35" xfId="0" applyFont="1" applyBorder="1" applyAlignment="1">
      <alignment horizontal="left" vertical="justify" wrapText="1"/>
    </xf>
    <xf numFmtId="0" fontId="4" fillId="0" borderId="37" xfId="0" applyFont="1" applyBorder="1" applyAlignment="1">
      <alignment horizontal="left" wrapText="1"/>
    </xf>
    <xf numFmtId="0" fontId="4" fillId="0" borderId="38" xfId="0" applyFont="1" applyBorder="1" applyAlignment="1">
      <alignment horizontal="left" wrapText="1"/>
    </xf>
    <xf numFmtId="0" fontId="4" fillId="0" borderId="39" xfId="0" applyFont="1" applyBorder="1" applyAlignment="1">
      <alignment horizontal="left" wrapText="1"/>
    </xf>
    <xf numFmtId="0" fontId="4" fillId="0" borderId="37" xfId="0" applyFont="1" applyBorder="1" applyAlignment="1">
      <alignment horizontal="left" vertical="justify" wrapText="1"/>
    </xf>
    <xf numFmtId="0" fontId="4" fillId="0" borderId="38" xfId="0" applyFont="1" applyBorder="1" applyAlignment="1">
      <alignment horizontal="left" vertical="justify" wrapText="1"/>
    </xf>
    <xf numFmtId="0" fontId="4" fillId="0" borderId="39" xfId="0" applyFont="1" applyBorder="1" applyAlignment="1">
      <alignment horizontal="left" vertical="justify" wrapText="1"/>
    </xf>
    <xf numFmtId="4" fontId="4" fillId="0" borderId="40" xfId="0" applyNumberFormat="1" applyFont="1" applyBorder="1" applyAlignment="1">
      <alignment horizontal="center" vertical="center"/>
    </xf>
    <xf numFmtId="4" fontId="4" fillId="0" borderId="41" xfId="0" applyNumberFormat="1" applyFont="1" applyBorder="1" applyAlignment="1">
      <alignment horizontal="center" vertical="center"/>
    </xf>
    <xf numFmtId="0" fontId="4" fillId="0" borderId="42" xfId="0" applyFont="1" applyBorder="1" applyAlignment="1">
      <alignment horizontal="center" vertical="justify" wrapText="1"/>
    </xf>
    <xf numFmtId="0" fontId="4" fillId="0" borderId="43" xfId="0" applyFont="1" applyBorder="1" applyAlignment="1">
      <alignment horizontal="center" vertical="justify" wrapText="1"/>
    </xf>
    <xf numFmtId="0" fontId="4" fillId="0" borderId="44" xfId="0" applyFont="1" applyBorder="1" applyAlignment="1">
      <alignment horizontal="center" vertical="justify" wrapText="1"/>
    </xf>
    <xf numFmtId="0" fontId="12" fillId="0" borderId="28" xfId="0" applyFont="1" applyBorder="1" applyAlignment="1">
      <alignment wrapText="1"/>
    </xf>
    <xf numFmtId="0" fontId="12" fillId="0" borderId="29" xfId="0" applyFont="1" applyBorder="1" applyAlignment="1">
      <alignment wrapText="1"/>
    </xf>
    <xf numFmtId="0" fontId="0" fillId="0" borderId="29" xfId="0" applyBorder="1" applyAlignment="1">
      <alignment wrapText="1"/>
    </xf>
    <xf numFmtId="0" fontId="12" fillId="0" borderId="37" xfId="0" applyFont="1" applyBorder="1" applyAlignment="1">
      <alignment wrapText="1"/>
    </xf>
    <xf numFmtId="0" fontId="12" fillId="0" borderId="38" xfId="0" applyFont="1" applyBorder="1" applyAlignment="1">
      <alignment wrapText="1"/>
    </xf>
    <xf numFmtId="0" fontId="0" fillId="0" borderId="38" xfId="0" applyBorder="1" applyAlignment="1">
      <alignment wrapText="1"/>
    </xf>
    <xf numFmtId="0" fontId="4" fillId="0" borderId="45" xfId="0" applyFont="1" applyBorder="1" applyAlignment="1">
      <alignment/>
    </xf>
    <xf numFmtId="0" fontId="0" fillId="0" borderId="0" xfId="0" applyBorder="1" applyAlignment="1">
      <alignment/>
    </xf>
    <xf numFmtId="0" fontId="0" fillId="0" borderId="46" xfId="0" applyBorder="1" applyAlignment="1">
      <alignment/>
    </xf>
    <xf numFmtId="0" fontId="4" fillId="0" borderId="12" xfId="41" applyFont="1" applyBorder="1" applyAlignment="1" applyProtection="1">
      <alignment horizontal="center" wrapText="1"/>
      <protection locked="0"/>
    </xf>
    <xf numFmtId="0" fontId="8" fillId="0" borderId="0" xfId="0" applyFont="1" applyAlignment="1">
      <alignment/>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42"/>
  <sheetViews>
    <sheetView tabSelected="1" zoomScale="70" zoomScaleNormal="70" zoomScalePageLayoutView="0" workbookViewId="0" topLeftCell="A1">
      <selection activeCell="B53" sqref="B53"/>
    </sheetView>
  </sheetViews>
  <sheetFormatPr defaultColWidth="9.140625" defaultRowHeight="12.75"/>
  <cols>
    <col min="1" max="1" width="154.421875" style="0" customWidth="1"/>
    <col min="2" max="2" width="165.140625" style="0" bestFit="1" customWidth="1"/>
  </cols>
  <sheetData>
    <row r="2" ht="20.25">
      <c r="A2" s="202" t="s">
        <v>222</v>
      </c>
    </row>
    <row r="11" ht="26.25">
      <c r="A11" s="11"/>
    </row>
    <row r="12" ht="26.25">
      <c r="A12" s="1"/>
    </row>
    <row r="13" ht="26.25">
      <c r="A13" s="1"/>
    </row>
    <row r="16" ht="47.25" customHeight="1">
      <c r="A16" s="4" t="s">
        <v>226</v>
      </c>
    </row>
    <row r="35" ht="15.75">
      <c r="A35" s="2"/>
    </row>
    <row r="38" ht="14.25">
      <c r="A38" s="3"/>
    </row>
    <row r="39" ht="14.25">
      <c r="A39" s="3"/>
    </row>
    <row r="40" ht="14.25">
      <c r="A40" s="3"/>
    </row>
    <row r="41" ht="14.25">
      <c r="A41" s="3"/>
    </row>
    <row r="42" ht="14.25">
      <c r="A42" s="3"/>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73"/>
  <sheetViews>
    <sheetView view="pageBreakPreview" zoomScaleSheetLayoutView="100" zoomScalePageLayoutView="0" workbookViewId="0" topLeftCell="A1">
      <selection activeCell="A5" sqref="A5"/>
    </sheetView>
  </sheetViews>
  <sheetFormatPr defaultColWidth="9.140625" defaultRowHeight="12.75"/>
  <cols>
    <col min="1" max="1" width="106.8515625" style="0" customWidth="1"/>
  </cols>
  <sheetData>
    <row r="2" ht="15">
      <c r="A2" s="5" t="s">
        <v>12</v>
      </c>
    </row>
    <row r="3" ht="14.25">
      <c r="A3" s="6"/>
    </row>
    <row r="4" ht="57">
      <c r="A4" s="10" t="s">
        <v>208</v>
      </c>
    </row>
    <row r="5" ht="28.5">
      <c r="A5" s="6" t="s">
        <v>21</v>
      </c>
    </row>
    <row r="6" ht="14.25">
      <c r="A6" s="6" t="s">
        <v>22</v>
      </c>
    </row>
    <row r="7" ht="14.25">
      <c r="A7" s="7"/>
    </row>
    <row r="8" ht="14.25">
      <c r="A8" s="6" t="s">
        <v>11</v>
      </c>
    </row>
    <row r="9" ht="20.25" customHeight="1">
      <c r="A9" s="6" t="s">
        <v>24</v>
      </c>
    </row>
    <row r="10" ht="14.25">
      <c r="A10" s="6" t="s">
        <v>36</v>
      </c>
    </row>
    <row r="11" ht="14.25">
      <c r="A11" s="6" t="s">
        <v>25</v>
      </c>
    </row>
    <row r="12" ht="14.25">
      <c r="A12" s="6" t="s">
        <v>26</v>
      </c>
    </row>
    <row r="13" ht="14.25">
      <c r="A13" s="6" t="s">
        <v>27</v>
      </c>
    </row>
    <row r="14" ht="14.25">
      <c r="A14" s="6" t="s">
        <v>28</v>
      </c>
    </row>
    <row r="15" ht="14.25">
      <c r="A15" s="6" t="s">
        <v>29</v>
      </c>
    </row>
    <row r="16" ht="14.25">
      <c r="A16" s="6" t="s">
        <v>37</v>
      </c>
    </row>
    <row r="17" ht="14.25">
      <c r="A17" s="6" t="s">
        <v>30</v>
      </c>
    </row>
    <row r="18" ht="14.25">
      <c r="A18" s="6" t="s">
        <v>31</v>
      </c>
    </row>
    <row r="19" ht="14.25">
      <c r="A19" s="6" t="s">
        <v>32</v>
      </c>
    </row>
    <row r="20" ht="14.25">
      <c r="A20" s="6" t="s">
        <v>33</v>
      </c>
    </row>
    <row r="21" ht="14.25">
      <c r="A21" s="6" t="s">
        <v>34</v>
      </c>
    </row>
    <row r="22" ht="14.25">
      <c r="A22" s="6" t="s">
        <v>35</v>
      </c>
    </row>
    <row r="23" ht="15">
      <c r="A23" s="8"/>
    </row>
    <row r="24" ht="28.5">
      <c r="A24" s="9" t="s">
        <v>13</v>
      </c>
    </row>
    <row r="25" ht="113.25" customHeight="1">
      <c r="A25" s="10" t="s">
        <v>38</v>
      </c>
    </row>
    <row r="26" ht="42.75">
      <c r="A26" s="9" t="s">
        <v>14</v>
      </c>
    </row>
    <row r="27" ht="42.75">
      <c r="A27" s="9" t="s">
        <v>23</v>
      </c>
    </row>
    <row r="48" ht="14.25">
      <c r="A48" s="10"/>
    </row>
    <row r="49" ht="14.25">
      <c r="A49" s="6"/>
    </row>
    <row r="50" ht="14.25">
      <c r="A50" s="6"/>
    </row>
    <row r="51" ht="14.25">
      <c r="A51" s="6"/>
    </row>
    <row r="52" ht="14.25">
      <c r="A52" s="7"/>
    </row>
    <row r="53" ht="14.25">
      <c r="A53" s="6"/>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4.25">
      <c r="A69" s="9"/>
    </row>
    <row r="70" ht="14.25">
      <c r="A70" s="9"/>
    </row>
    <row r="71" ht="14.25">
      <c r="A71" s="10"/>
    </row>
    <row r="72" ht="14.25">
      <c r="A72" s="9"/>
    </row>
    <row r="73" ht="14.25">
      <c r="A73" s="9"/>
    </row>
  </sheetData>
  <sheetProtection/>
  <printOptions/>
  <pageMargins left="0.9055118110236221" right="0.1968503937007874" top="0.5511811023622047" bottom="0.35433070866141736" header="0.31496062992125984" footer="0.31496062992125984"/>
  <pageSetup horizontalDpi="600" verticalDpi="600" orientation="portrait" paperSize="9" scale="83" r:id="rId1"/>
  <colBreaks count="1" manualBreakCount="1">
    <brk id="3" max="28" man="1"/>
  </colBreaks>
</worksheet>
</file>

<file path=xl/worksheets/sheet3.xml><?xml version="1.0" encoding="utf-8"?>
<worksheet xmlns="http://schemas.openxmlformats.org/spreadsheetml/2006/main" xmlns:r="http://schemas.openxmlformats.org/officeDocument/2006/relationships">
  <sheetPr>
    <tabColor rgb="FF92D050"/>
  </sheetPr>
  <dimension ref="B2:K248"/>
  <sheetViews>
    <sheetView view="pageBreakPreview" zoomScaleSheetLayoutView="100" zoomScalePageLayoutView="0" workbookViewId="0" topLeftCell="A1">
      <pane ySplit="23" topLeftCell="A24" activePane="bottomLeft" state="frozen"/>
      <selection pane="topLeft" activeCell="A1" sqref="A1"/>
      <selection pane="bottomLeft" activeCell="K16" sqref="K16"/>
    </sheetView>
  </sheetViews>
  <sheetFormatPr defaultColWidth="9.140625" defaultRowHeight="12.75"/>
  <cols>
    <col min="1" max="1" width="3.00390625" style="46" customWidth="1"/>
    <col min="2" max="2" width="5.28125" style="46" customWidth="1"/>
    <col min="3" max="3" width="60.57421875" style="46" customWidth="1"/>
    <col min="4" max="4" width="9.00390625" style="129" customWidth="1"/>
    <col min="5" max="5" width="15.00390625" style="161" customWidth="1"/>
    <col min="6" max="6" width="14.28125" style="12" customWidth="1"/>
    <col min="7" max="7" width="15.57421875" style="12" customWidth="1"/>
    <col min="8" max="8" width="1.7109375" style="13" customWidth="1"/>
    <col min="9" max="10" width="13.140625" style="46" bestFit="1" customWidth="1"/>
    <col min="11" max="11" width="13.28125" style="46" bestFit="1" customWidth="1"/>
    <col min="12" max="16384" width="9.140625" style="46" customWidth="1"/>
  </cols>
  <sheetData>
    <row r="2" spans="2:3" ht="15">
      <c r="B2" s="136" t="s">
        <v>222</v>
      </c>
      <c r="C2" s="136"/>
    </row>
    <row r="3" spans="2:3" ht="15">
      <c r="B3" s="136"/>
      <c r="C3" s="136"/>
    </row>
    <row r="4" spans="2:3" ht="15">
      <c r="B4" s="136"/>
      <c r="C4" s="136"/>
    </row>
    <row r="5" ht="15" thickBot="1"/>
    <row r="6" spans="2:7" ht="15">
      <c r="B6" s="173" t="s">
        <v>223</v>
      </c>
      <c r="C6" s="174"/>
      <c r="D6" s="174"/>
      <c r="E6" s="174"/>
      <c r="F6" s="174"/>
      <c r="G6" s="175"/>
    </row>
    <row r="7" spans="2:7" ht="15.75" thickBot="1">
      <c r="B7" s="181" t="s">
        <v>224</v>
      </c>
      <c r="C7" s="182"/>
      <c r="D7" s="182"/>
      <c r="E7" s="182"/>
      <c r="F7" s="182"/>
      <c r="G7" s="183"/>
    </row>
    <row r="8" spans="2:7" ht="15">
      <c r="B8" s="141"/>
      <c r="C8" s="141"/>
      <c r="D8" s="141"/>
      <c r="E8" s="141"/>
      <c r="F8" s="141"/>
      <c r="G8" s="141"/>
    </row>
    <row r="9" spans="2:7" ht="15">
      <c r="B9" s="141"/>
      <c r="C9" s="141"/>
      <c r="D9" s="141"/>
      <c r="E9" s="141"/>
      <c r="F9" s="141"/>
      <c r="G9" s="141"/>
    </row>
    <row r="10" spans="2:7" ht="15">
      <c r="B10" s="141"/>
      <c r="C10" s="141"/>
      <c r="D10" s="141"/>
      <c r="E10" s="141"/>
      <c r="F10" s="141"/>
      <c r="G10" s="141"/>
    </row>
    <row r="11" spans="2:11" s="13" customFormat="1" ht="15.75" thickBot="1">
      <c r="B11" s="142"/>
      <c r="C11" s="135"/>
      <c r="D11" s="135"/>
      <c r="E11" s="135"/>
      <c r="F11" s="135"/>
      <c r="G11" s="135"/>
      <c r="I11" s="46"/>
      <c r="J11" s="46"/>
      <c r="K11" s="46"/>
    </row>
    <row r="12" spans="2:7" ht="30.75" thickBot="1">
      <c r="B12" s="143" t="s">
        <v>212</v>
      </c>
      <c r="C12" s="144"/>
      <c r="D12" s="145"/>
      <c r="E12" s="162"/>
      <c r="F12" s="130" t="s">
        <v>213</v>
      </c>
      <c r="G12" s="131" t="s">
        <v>214</v>
      </c>
    </row>
    <row r="13" spans="2:7" ht="15">
      <c r="B13" s="178" t="s">
        <v>225</v>
      </c>
      <c r="C13" s="179"/>
      <c r="D13" s="179"/>
      <c r="E13" s="180"/>
      <c r="F13" s="187">
        <f>SUM(F16:F17)</f>
        <v>247767.69999999998</v>
      </c>
      <c r="G13" s="187">
        <f>SUM(G16:G17)</f>
        <v>299999.9815</v>
      </c>
    </row>
    <row r="14" spans="2:7" ht="15.75" thickBot="1">
      <c r="B14" s="184" t="s">
        <v>221</v>
      </c>
      <c r="C14" s="185"/>
      <c r="D14" s="185"/>
      <c r="E14" s="186"/>
      <c r="F14" s="188"/>
      <c r="G14" s="188"/>
    </row>
    <row r="15" spans="2:7" ht="15">
      <c r="B15" s="189"/>
      <c r="C15" s="190"/>
      <c r="D15" s="190"/>
      <c r="E15" s="190"/>
      <c r="F15" s="190"/>
      <c r="G15" s="191"/>
    </row>
    <row r="16" spans="2:7" ht="15">
      <c r="B16" s="176" t="s">
        <v>218</v>
      </c>
      <c r="C16" s="177"/>
      <c r="D16" s="177"/>
      <c r="E16" s="177"/>
      <c r="F16" s="137">
        <f>$G$209</f>
        <v>229554.8</v>
      </c>
      <c r="G16" s="140">
        <f>F16*1.22</f>
        <v>280056.85599999997</v>
      </c>
    </row>
    <row r="17" spans="2:7" ht="15">
      <c r="B17" s="176" t="s">
        <v>215</v>
      </c>
      <c r="C17" s="177"/>
      <c r="D17" s="177"/>
      <c r="E17" s="177"/>
      <c r="F17" s="137">
        <f>G241</f>
        <v>18212.9</v>
      </c>
      <c r="G17" s="140">
        <f>F17*1.095</f>
        <v>19943.125500000002</v>
      </c>
    </row>
    <row r="18" spans="2:7" ht="15.75" thickBot="1">
      <c r="B18" s="198"/>
      <c r="C18" s="199"/>
      <c r="D18" s="199"/>
      <c r="E18" s="199"/>
      <c r="F18" s="199"/>
      <c r="G18" s="200"/>
    </row>
    <row r="19" spans="2:7" ht="16.5" thickBot="1">
      <c r="B19" s="192" t="s">
        <v>216</v>
      </c>
      <c r="C19" s="193"/>
      <c r="D19" s="193"/>
      <c r="E19" s="193"/>
      <c r="F19" s="194"/>
      <c r="G19" s="139">
        <v>300000</v>
      </c>
    </row>
    <row r="20" spans="2:7" ht="16.5" thickBot="1">
      <c r="B20" s="195" t="s">
        <v>217</v>
      </c>
      <c r="C20" s="196"/>
      <c r="D20" s="196"/>
      <c r="E20" s="196"/>
      <c r="F20" s="197"/>
      <c r="G20" s="138">
        <f>G13</f>
        <v>299999.9815</v>
      </c>
    </row>
    <row r="35" ht="15" thickBot="1"/>
    <row r="36" spans="2:11" s="13" customFormat="1" ht="26.25" thickBot="1">
      <c r="B36" s="150" t="s">
        <v>39</v>
      </c>
      <c r="C36" s="151" t="s">
        <v>40</v>
      </c>
      <c r="D36" s="152" t="s">
        <v>41</v>
      </c>
      <c r="E36" s="153" t="s">
        <v>42</v>
      </c>
      <c r="F36" s="154" t="s">
        <v>43</v>
      </c>
      <c r="G36" s="155" t="s">
        <v>0</v>
      </c>
      <c r="I36" s="46"/>
      <c r="J36" s="46"/>
      <c r="K36" s="46"/>
    </row>
    <row r="37" spans="2:11" s="13" customFormat="1" ht="14.25">
      <c r="B37" s="146"/>
      <c r="C37" s="147"/>
      <c r="D37" s="148"/>
      <c r="E37" s="163"/>
      <c r="F37" s="149"/>
      <c r="G37" s="25"/>
      <c r="I37" s="46"/>
      <c r="J37" s="46"/>
      <c r="K37" s="46"/>
    </row>
    <row r="38" spans="2:11" s="13" customFormat="1" ht="15">
      <c r="B38" s="15" t="s">
        <v>44</v>
      </c>
      <c r="C38" s="16" t="s">
        <v>209</v>
      </c>
      <c r="D38" s="17"/>
      <c r="E38" s="164"/>
      <c r="F38" s="18"/>
      <c r="G38" s="19"/>
      <c r="I38" s="46"/>
      <c r="J38" s="46"/>
      <c r="K38" s="46"/>
    </row>
    <row r="39" spans="2:11" s="13" customFormat="1" ht="15">
      <c r="B39" s="20" t="s">
        <v>45</v>
      </c>
      <c r="C39" s="21" t="s">
        <v>46</v>
      </c>
      <c r="D39" s="17"/>
      <c r="E39" s="164"/>
      <c r="F39" s="18"/>
      <c r="G39" s="19"/>
      <c r="I39" s="46"/>
      <c r="J39" s="46"/>
      <c r="K39" s="46"/>
    </row>
    <row r="40" spans="2:11" s="13" customFormat="1" ht="14.25">
      <c r="B40" s="22"/>
      <c r="C40" s="23"/>
      <c r="D40" s="24"/>
      <c r="E40" s="161"/>
      <c r="F40" s="12"/>
      <c r="G40" s="25"/>
      <c r="I40" s="46"/>
      <c r="J40" s="46"/>
      <c r="K40" s="46"/>
    </row>
    <row r="41" spans="2:11" s="13" customFormat="1" ht="38.25">
      <c r="B41" s="26" t="s">
        <v>44</v>
      </c>
      <c r="C41" s="27" t="s">
        <v>210</v>
      </c>
      <c r="D41" s="28" t="s">
        <v>6</v>
      </c>
      <c r="E41" s="165"/>
      <c r="F41" s="29"/>
      <c r="G41" s="30">
        <v>5400</v>
      </c>
      <c r="I41" s="46"/>
      <c r="J41" s="46"/>
      <c r="K41" s="46"/>
    </row>
    <row r="42" spans="2:11" s="13" customFormat="1" ht="14.25">
      <c r="B42" s="31"/>
      <c r="C42" s="32"/>
      <c r="D42" s="33"/>
      <c r="E42" s="166"/>
      <c r="F42" s="14"/>
      <c r="G42" s="25"/>
      <c r="I42" s="46"/>
      <c r="J42" s="46"/>
      <c r="K42" s="46"/>
    </row>
    <row r="43" spans="2:11" s="13" customFormat="1" ht="15">
      <c r="B43" s="20" t="s">
        <v>47</v>
      </c>
      <c r="C43" s="21" t="s">
        <v>48</v>
      </c>
      <c r="D43" s="17"/>
      <c r="E43" s="164"/>
      <c r="F43" s="18"/>
      <c r="G43" s="19"/>
      <c r="I43" s="46"/>
      <c r="J43" s="46"/>
      <c r="K43" s="46"/>
    </row>
    <row r="44" spans="2:11" s="13" customFormat="1" ht="38.25">
      <c r="B44" s="26" t="s">
        <v>44</v>
      </c>
      <c r="C44" s="34" t="s">
        <v>211</v>
      </c>
      <c r="D44" s="35" t="s">
        <v>6</v>
      </c>
      <c r="E44" s="167"/>
      <c r="F44" s="30"/>
      <c r="G44" s="30">
        <v>25000</v>
      </c>
      <c r="I44" s="46"/>
      <c r="J44" s="46"/>
      <c r="K44" s="46"/>
    </row>
    <row r="45" spans="2:11" s="13" customFormat="1" ht="14.25">
      <c r="B45" s="36"/>
      <c r="C45" s="37"/>
      <c r="D45" s="38"/>
      <c r="E45" s="168"/>
      <c r="F45" s="12"/>
      <c r="G45" s="19"/>
      <c r="I45" s="46"/>
      <c r="J45" s="46"/>
      <c r="K45" s="46"/>
    </row>
    <row r="46" spans="2:11" s="13" customFormat="1" ht="15">
      <c r="B46" s="20" t="s">
        <v>50</v>
      </c>
      <c r="C46" s="21" t="s">
        <v>51</v>
      </c>
      <c r="D46" s="39"/>
      <c r="E46" s="169"/>
      <c r="F46" s="18"/>
      <c r="G46" s="19"/>
      <c r="I46" s="46"/>
      <c r="J46" s="46"/>
      <c r="K46" s="46"/>
    </row>
    <row r="47" spans="2:11" s="13" customFormat="1" ht="25.5">
      <c r="B47" s="26" t="s">
        <v>44</v>
      </c>
      <c r="C47" s="40" t="s">
        <v>52</v>
      </c>
      <c r="D47" s="41" t="s">
        <v>3</v>
      </c>
      <c r="E47" s="42">
        <v>1700</v>
      </c>
      <c r="F47" s="30">
        <v>2.57</v>
      </c>
      <c r="G47" s="30">
        <f>E47*F47</f>
        <v>4369</v>
      </c>
      <c r="I47" s="46"/>
      <c r="J47" s="46"/>
      <c r="K47" s="46"/>
    </row>
    <row r="48" spans="2:11" s="13" customFormat="1" ht="14.25">
      <c r="B48" s="43"/>
      <c r="C48" s="44"/>
      <c r="D48" s="39"/>
      <c r="E48" s="45"/>
      <c r="F48" s="18"/>
      <c r="G48" s="19"/>
      <c r="I48" s="46"/>
      <c r="J48" s="46"/>
      <c r="K48" s="46"/>
    </row>
    <row r="49" spans="2:7" ht="25.5">
      <c r="B49" s="26" t="s">
        <v>49</v>
      </c>
      <c r="C49" s="40" t="s">
        <v>53</v>
      </c>
      <c r="D49" s="41" t="s">
        <v>3</v>
      </c>
      <c r="E49" s="42">
        <v>2500</v>
      </c>
      <c r="F49" s="30">
        <v>4.5</v>
      </c>
      <c r="G49" s="30">
        <f>E49*F49</f>
        <v>11250</v>
      </c>
    </row>
    <row r="50" spans="2:7" ht="14.25">
      <c r="B50" s="43"/>
      <c r="C50" s="44"/>
      <c r="D50" s="39"/>
      <c r="E50" s="45"/>
      <c r="F50" s="18"/>
      <c r="G50" s="19"/>
    </row>
    <row r="51" spans="2:7" ht="25.5">
      <c r="B51" s="26" t="s">
        <v>54</v>
      </c>
      <c r="C51" s="40" t="s">
        <v>55</v>
      </c>
      <c r="D51" s="41" t="s">
        <v>5</v>
      </c>
      <c r="E51" s="42">
        <v>300</v>
      </c>
      <c r="F51" s="30">
        <v>9.5</v>
      </c>
      <c r="G51" s="30">
        <f>E51*F51</f>
        <v>2850</v>
      </c>
    </row>
    <row r="52" spans="2:7" ht="14.25">
      <c r="B52" s="43"/>
      <c r="C52" s="44"/>
      <c r="D52" s="39"/>
      <c r="E52" s="45"/>
      <c r="F52" s="18"/>
      <c r="G52" s="19"/>
    </row>
    <row r="53" spans="2:7" ht="15" customHeight="1">
      <c r="B53" s="26" t="s">
        <v>56</v>
      </c>
      <c r="C53" s="40" t="s">
        <v>57</v>
      </c>
      <c r="D53" s="41" t="s">
        <v>3</v>
      </c>
      <c r="E53" s="42">
        <v>400</v>
      </c>
      <c r="F53" s="30">
        <v>2.3</v>
      </c>
      <c r="G53" s="30">
        <f>E53*F53</f>
        <v>919.9999999999999</v>
      </c>
    </row>
    <row r="54" spans="2:7" ht="14.25">
      <c r="B54" s="43"/>
      <c r="C54" s="44"/>
      <c r="D54" s="39"/>
      <c r="E54" s="45"/>
      <c r="F54" s="18"/>
      <c r="G54" s="19"/>
    </row>
    <row r="55" spans="2:7" ht="14.25">
      <c r="B55" s="26" t="s">
        <v>58</v>
      </c>
      <c r="C55" s="40" t="s">
        <v>59</v>
      </c>
      <c r="D55" s="41" t="s">
        <v>20</v>
      </c>
      <c r="E55" s="42">
        <v>15</v>
      </c>
      <c r="F55" s="30">
        <v>34</v>
      </c>
      <c r="G55" s="30">
        <f>E55*F55</f>
        <v>510</v>
      </c>
    </row>
    <row r="56" spans="2:7" ht="14.25">
      <c r="B56" s="43"/>
      <c r="C56" s="44"/>
      <c r="D56" s="39"/>
      <c r="E56" s="45"/>
      <c r="F56" s="18"/>
      <c r="G56" s="19"/>
    </row>
    <row r="57" spans="2:7" ht="25.5">
      <c r="B57" s="26" t="s">
        <v>60</v>
      </c>
      <c r="C57" s="47" t="s">
        <v>61</v>
      </c>
      <c r="D57" s="48" t="s">
        <v>3</v>
      </c>
      <c r="E57" s="42">
        <v>40</v>
      </c>
      <c r="F57" s="30">
        <v>20</v>
      </c>
      <c r="G57" s="30">
        <f>E57*F57</f>
        <v>800</v>
      </c>
    </row>
    <row r="58" spans="2:7" ht="14.25">
      <c r="B58" s="43"/>
      <c r="C58" s="44"/>
      <c r="D58" s="39"/>
      <c r="E58" s="45"/>
      <c r="F58" s="18"/>
      <c r="G58" s="19"/>
    </row>
    <row r="59" spans="2:7" ht="14.25">
      <c r="B59" s="26" t="s">
        <v>62</v>
      </c>
      <c r="C59" s="47" t="s">
        <v>63</v>
      </c>
      <c r="D59" s="48" t="s">
        <v>20</v>
      </c>
      <c r="E59" s="42">
        <v>8</v>
      </c>
      <c r="F59" s="30">
        <v>95</v>
      </c>
      <c r="G59" s="30">
        <f>E59*F59</f>
        <v>760</v>
      </c>
    </row>
    <row r="60" spans="2:7" ht="14.25">
      <c r="B60" s="43"/>
      <c r="C60" s="44"/>
      <c r="D60" s="39"/>
      <c r="E60" s="45"/>
      <c r="F60" s="18"/>
      <c r="G60" s="19"/>
    </row>
    <row r="61" spans="2:7" ht="14.25">
      <c r="B61" s="26" t="s">
        <v>64</v>
      </c>
      <c r="C61" s="49" t="s">
        <v>65</v>
      </c>
      <c r="D61" s="50" t="s">
        <v>20</v>
      </c>
      <c r="E61" s="42">
        <v>10</v>
      </c>
      <c r="F61" s="30">
        <v>42</v>
      </c>
      <c r="G61" s="30">
        <f>E61*F61</f>
        <v>420</v>
      </c>
    </row>
    <row r="62" spans="2:7" ht="14.25">
      <c r="B62" s="43"/>
      <c r="C62" s="44"/>
      <c r="D62" s="39"/>
      <c r="E62" s="45"/>
      <c r="F62" s="18"/>
      <c r="G62" s="19"/>
    </row>
    <row r="63" spans="2:7" ht="14.25">
      <c r="B63" s="26" t="s">
        <v>66</v>
      </c>
      <c r="C63" s="40" t="s">
        <v>67</v>
      </c>
      <c r="D63" s="41" t="s">
        <v>20</v>
      </c>
      <c r="E63" s="42">
        <v>10</v>
      </c>
      <c r="F63" s="30">
        <v>70</v>
      </c>
      <c r="G63" s="30">
        <f>E63*F63</f>
        <v>700</v>
      </c>
    </row>
    <row r="64" spans="2:7" ht="14.25">
      <c r="B64" s="43"/>
      <c r="C64" s="44"/>
      <c r="D64" s="39"/>
      <c r="E64" s="45"/>
      <c r="F64" s="18"/>
      <c r="G64" s="19"/>
    </row>
    <row r="65" spans="2:11" s="13" customFormat="1" ht="14.25">
      <c r="B65" s="26" t="s">
        <v>68</v>
      </c>
      <c r="C65" s="49" t="s">
        <v>69</v>
      </c>
      <c r="D65" s="41" t="s">
        <v>20</v>
      </c>
      <c r="E65" s="42">
        <v>3</v>
      </c>
      <c r="F65" s="30">
        <v>105</v>
      </c>
      <c r="G65" s="30">
        <f>E65*F65</f>
        <v>315</v>
      </c>
      <c r="I65" s="46"/>
      <c r="J65" s="46"/>
      <c r="K65" s="46"/>
    </row>
    <row r="66" spans="2:11" s="13" customFormat="1" ht="14.25">
      <c r="B66" s="43"/>
      <c r="C66" s="44"/>
      <c r="D66" s="39"/>
      <c r="E66" s="45"/>
      <c r="F66" s="18"/>
      <c r="G66" s="19"/>
      <c r="I66" s="46"/>
      <c r="J66" s="46"/>
      <c r="K66" s="46"/>
    </row>
    <row r="67" spans="2:11" s="13" customFormat="1" ht="14.25">
      <c r="B67" s="26" t="s">
        <v>70</v>
      </c>
      <c r="C67" s="49" t="s">
        <v>71</v>
      </c>
      <c r="D67" s="50" t="s">
        <v>20</v>
      </c>
      <c r="E67" s="42">
        <v>5</v>
      </c>
      <c r="F67" s="30">
        <v>150</v>
      </c>
      <c r="G67" s="30">
        <f>E67*F67</f>
        <v>750</v>
      </c>
      <c r="I67" s="46"/>
      <c r="J67" s="46"/>
      <c r="K67" s="46"/>
    </row>
    <row r="68" spans="2:11" s="13" customFormat="1" ht="14.25">
      <c r="B68" s="43"/>
      <c r="C68" s="51"/>
      <c r="D68" s="52"/>
      <c r="E68" s="45"/>
      <c r="F68" s="18"/>
      <c r="G68" s="19"/>
      <c r="I68" s="46"/>
      <c r="J68" s="46"/>
      <c r="K68" s="46"/>
    </row>
    <row r="69" spans="2:11" s="13" customFormat="1" ht="14.25">
      <c r="B69" s="26" t="s">
        <v>72</v>
      </c>
      <c r="C69" s="40" t="s">
        <v>73</v>
      </c>
      <c r="D69" s="41" t="s">
        <v>20</v>
      </c>
      <c r="E69" s="42">
        <v>4</v>
      </c>
      <c r="F69" s="30">
        <v>80</v>
      </c>
      <c r="G69" s="30">
        <f>E69*F69</f>
        <v>320</v>
      </c>
      <c r="I69" s="46"/>
      <c r="J69" s="46"/>
      <c r="K69" s="46"/>
    </row>
    <row r="70" spans="2:11" s="13" customFormat="1" ht="14.25">
      <c r="B70" s="43"/>
      <c r="C70" s="51"/>
      <c r="D70" s="52"/>
      <c r="E70" s="45"/>
      <c r="F70" s="18"/>
      <c r="G70" s="19"/>
      <c r="I70" s="46"/>
      <c r="J70" s="46"/>
      <c r="K70" s="46"/>
    </row>
    <row r="71" spans="2:11" s="13" customFormat="1" ht="14.25">
      <c r="B71" s="26" t="s">
        <v>74</v>
      </c>
      <c r="C71" s="49" t="s">
        <v>75</v>
      </c>
      <c r="D71" s="41" t="s">
        <v>20</v>
      </c>
      <c r="E71" s="42">
        <v>2</v>
      </c>
      <c r="F71" s="30">
        <v>55</v>
      </c>
      <c r="G71" s="30">
        <f>E71*F71</f>
        <v>110</v>
      </c>
      <c r="I71" s="46"/>
      <c r="J71" s="46"/>
      <c r="K71" s="46"/>
    </row>
    <row r="72" spans="2:11" s="13" customFormat="1" ht="14.25">
      <c r="B72" s="43"/>
      <c r="C72" s="51"/>
      <c r="D72" s="52"/>
      <c r="E72" s="45"/>
      <c r="F72" s="18"/>
      <c r="G72" s="19"/>
      <c r="I72" s="46"/>
      <c r="J72" s="46"/>
      <c r="K72" s="46"/>
    </row>
    <row r="73" spans="2:11" s="13" customFormat="1" ht="14.25">
      <c r="B73" s="26" t="s">
        <v>76</v>
      </c>
      <c r="C73" s="49" t="s">
        <v>77</v>
      </c>
      <c r="D73" s="41" t="s">
        <v>20</v>
      </c>
      <c r="E73" s="42">
        <v>4</v>
      </c>
      <c r="F73" s="30">
        <v>75</v>
      </c>
      <c r="G73" s="30">
        <f>E73*F73</f>
        <v>300</v>
      </c>
      <c r="I73" s="46"/>
      <c r="J73" s="46"/>
      <c r="K73" s="46"/>
    </row>
    <row r="74" spans="2:11" s="13" customFormat="1" ht="14.25">
      <c r="B74" s="43"/>
      <c r="C74" s="44"/>
      <c r="D74" s="39"/>
      <c r="E74" s="45"/>
      <c r="F74" s="18"/>
      <c r="G74" s="19"/>
      <c r="I74" s="46"/>
      <c r="J74" s="46"/>
      <c r="K74" s="46"/>
    </row>
    <row r="75" spans="2:11" s="13" customFormat="1" ht="14.25">
      <c r="B75" s="26" t="s">
        <v>78</v>
      </c>
      <c r="C75" s="49" t="s">
        <v>79</v>
      </c>
      <c r="D75" s="50" t="s">
        <v>20</v>
      </c>
      <c r="E75" s="42">
        <v>1</v>
      </c>
      <c r="F75" s="30">
        <v>90</v>
      </c>
      <c r="G75" s="30">
        <f>E75*F75</f>
        <v>90</v>
      </c>
      <c r="I75" s="46"/>
      <c r="J75" s="46"/>
      <c r="K75" s="46"/>
    </row>
    <row r="76" spans="2:11" s="13" customFormat="1" ht="14.25">
      <c r="B76" s="43"/>
      <c r="C76" s="51"/>
      <c r="D76" s="52"/>
      <c r="E76" s="45"/>
      <c r="F76" s="18"/>
      <c r="G76" s="19"/>
      <c r="I76" s="46"/>
      <c r="J76" s="46"/>
      <c r="K76" s="46"/>
    </row>
    <row r="77" spans="2:11" s="13" customFormat="1" ht="14.25">
      <c r="B77" s="43"/>
      <c r="C77" s="53" t="s">
        <v>80</v>
      </c>
      <c r="D77" s="52"/>
      <c r="E77" s="45"/>
      <c r="F77" s="18"/>
      <c r="G77" s="30"/>
      <c r="I77" s="46"/>
      <c r="J77" s="46"/>
      <c r="K77" s="46"/>
    </row>
    <row r="78" spans="2:11" s="13" customFormat="1" ht="14.25">
      <c r="B78" s="26" t="s">
        <v>81</v>
      </c>
      <c r="C78" s="40" t="s">
        <v>82</v>
      </c>
      <c r="D78" s="54" t="s">
        <v>83</v>
      </c>
      <c r="E78" s="42">
        <v>80</v>
      </c>
      <c r="F78" s="55">
        <v>15</v>
      </c>
      <c r="G78" s="30">
        <f aca="true" t="shared" si="0" ref="G78:G91">E78*F78</f>
        <v>1200</v>
      </c>
      <c r="I78" s="46"/>
      <c r="J78" s="46"/>
      <c r="K78" s="46"/>
    </row>
    <row r="79" spans="2:11" s="13" customFormat="1" ht="14.25">
      <c r="B79" s="26" t="s">
        <v>84</v>
      </c>
      <c r="C79" s="40" t="s">
        <v>85</v>
      </c>
      <c r="D79" s="54" t="s">
        <v>83</v>
      </c>
      <c r="E79" s="42">
        <v>20</v>
      </c>
      <c r="F79" s="55">
        <v>17</v>
      </c>
      <c r="G79" s="30">
        <f t="shared" si="0"/>
        <v>340</v>
      </c>
      <c r="I79" s="46"/>
      <c r="J79" s="46"/>
      <c r="K79" s="46"/>
    </row>
    <row r="80" spans="2:11" s="13" customFormat="1" ht="14.25">
      <c r="B80" s="26" t="s">
        <v>86</v>
      </c>
      <c r="C80" s="49" t="s">
        <v>87</v>
      </c>
      <c r="D80" s="54"/>
      <c r="E80" s="42">
        <v>30</v>
      </c>
      <c r="F80" s="55">
        <v>15</v>
      </c>
      <c r="G80" s="30">
        <f t="shared" si="0"/>
        <v>450</v>
      </c>
      <c r="I80" s="46"/>
      <c r="J80" s="46"/>
      <c r="K80" s="46"/>
    </row>
    <row r="81" spans="2:7" ht="14.25">
      <c r="B81" s="26" t="s">
        <v>88</v>
      </c>
      <c r="C81" s="49" t="s">
        <v>89</v>
      </c>
      <c r="D81" s="50" t="s">
        <v>83</v>
      </c>
      <c r="E81" s="42">
        <v>8</v>
      </c>
      <c r="F81" s="55">
        <v>30</v>
      </c>
      <c r="G81" s="30">
        <f t="shared" si="0"/>
        <v>240</v>
      </c>
    </row>
    <row r="82" spans="2:7" ht="14.25">
      <c r="B82" s="26" t="s">
        <v>90</v>
      </c>
      <c r="C82" s="40" t="s">
        <v>91</v>
      </c>
      <c r="D82" s="54" t="s">
        <v>83</v>
      </c>
      <c r="E82" s="42">
        <v>10</v>
      </c>
      <c r="F82" s="55">
        <v>30</v>
      </c>
      <c r="G82" s="30">
        <f t="shared" si="0"/>
        <v>300</v>
      </c>
    </row>
    <row r="83" spans="2:7" ht="14.25">
      <c r="B83" s="26" t="s">
        <v>92</v>
      </c>
      <c r="C83" s="56" t="s">
        <v>93</v>
      </c>
      <c r="D83" s="50" t="s">
        <v>83</v>
      </c>
      <c r="E83" s="42">
        <v>20</v>
      </c>
      <c r="F83" s="55">
        <v>36</v>
      </c>
      <c r="G83" s="30">
        <f t="shared" si="0"/>
        <v>720</v>
      </c>
    </row>
    <row r="84" spans="2:7" ht="14.25">
      <c r="B84" s="26" t="s">
        <v>94</v>
      </c>
      <c r="C84" s="49" t="s">
        <v>95</v>
      </c>
      <c r="D84" s="50" t="s">
        <v>20</v>
      </c>
      <c r="E84" s="42">
        <v>10</v>
      </c>
      <c r="F84" s="55">
        <v>13</v>
      </c>
      <c r="G84" s="30">
        <f t="shared" si="0"/>
        <v>130</v>
      </c>
    </row>
    <row r="85" spans="2:7" ht="14.25">
      <c r="B85" s="26" t="s">
        <v>96</v>
      </c>
      <c r="C85" s="49" t="s">
        <v>97</v>
      </c>
      <c r="D85" s="50" t="s">
        <v>20</v>
      </c>
      <c r="E85" s="42">
        <v>10</v>
      </c>
      <c r="F85" s="55">
        <v>25</v>
      </c>
      <c r="G85" s="30">
        <f t="shared" si="0"/>
        <v>250</v>
      </c>
    </row>
    <row r="86" spans="2:7" ht="14.25">
      <c r="B86" s="26" t="s">
        <v>98</v>
      </c>
      <c r="C86" s="49" t="s">
        <v>99</v>
      </c>
      <c r="D86" s="50" t="s">
        <v>5</v>
      </c>
      <c r="E86" s="42">
        <v>6</v>
      </c>
      <c r="F86" s="55">
        <v>27</v>
      </c>
      <c r="G86" s="30">
        <f t="shared" si="0"/>
        <v>162</v>
      </c>
    </row>
    <row r="87" spans="2:7" ht="14.25">
      <c r="B87" s="26" t="s">
        <v>100</v>
      </c>
      <c r="C87" s="49" t="s">
        <v>101</v>
      </c>
      <c r="D87" s="50" t="s">
        <v>4</v>
      </c>
      <c r="E87" s="42">
        <v>1.5</v>
      </c>
      <c r="F87" s="55">
        <v>125</v>
      </c>
      <c r="G87" s="30">
        <f t="shared" si="0"/>
        <v>187.5</v>
      </c>
    </row>
    <row r="88" spans="2:7" ht="14.25">
      <c r="B88" s="26" t="s">
        <v>102</v>
      </c>
      <c r="C88" s="49" t="s">
        <v>103</v>
      </c>
      <c r="D88" s="50" t="s">
        <v>4</v>
      </c>
      <c r="E88" s="42">
        <v>3</v>
      </c>
      <c r="F88" s="55">
        <v>11.5</v>
      </c>
      <c r="G88" s="30">
        <f t="shared" si="0"/>
        <v>34.5</v>
      </c>
    </row>
    <row r="89" spans="2:7" ht="14.25">
      <c r="B89" s="26" t="s">
        <v>104</v>
      </c>
      <c r="C89" s="40" t="s">
        <v>105</v>
      </c>
      <c r="D89" s="54" t="s">
        <v>83</v>
      </c>
      <c r="E89" s="42">
        <v>4</v>
      </c>
      <c r="F89" s="55">
        <v>5</v>
      </c>
      <c r="G89" s="30">
        <f t="shared" si="0"/>
        <v>20</v>
      </c>
    </row>
    <row r="90" spans="2:7" ht="14.25">
      <c r="B90" s="26" t="s">
        <v>106</v>
      </c>
      <c r="C90" s="56" t="s">
        <v>107</v>
      </c>
      <c r="D90" s="50" t="s">
        <v>83</v>
      </c>
      <c r="E90" s="42">
        <v>10</v>
      </c>
      <c r="F90" s="55">
        <v>40</v>
      </c>
      <c r="G90" s="30">
        <f t="shared" si="0"/>
        <v>400</v>
      </c>
    </row>
    <row r="91" spans="2:7" ht="14.25">
      <c r="B91" s="26" t="s">
        <v>108</v>
      </c>
      <c r="C91" s="56" t="s">
        <v>109</v>
      </c>
      <c r="D91" s="50" t="s">
        <v>83</v>
      </c>
      <c r="E91" s="42">
        <v>8</v>
      </c>
      <c r="F91" s="55">
        <v>5</v>
      </c>
      <c r="G91" s="30">
        <f t="shared" si="0"/>
        <v>40</v>
      </c>
    </row>
    <row r="92" spans="2:7" ht="14.25">
      <c r="B92" s="43"/>
      <c r="C92" s="44"/>
      <c r="D92" s="39"/>
      <c r="E92" s="45"/>
      <c r="F92" s="18"/>
      <c r="G92" s="19"/>
    </row>
    <row r="93" spans="2:7" ht="15">
      <c r="B93" s="57" t="s">
        <v>110</v>
      </c>
      <c r="C93" s="21" t="s">
        <v>111</v>
      </c>
      <c r="D93" s="17"/>
      <c r="E93" s="45"/>
      <c r="F93" s="18"/>
      <c r="G93" s="19"/>
    </row>
    <row r="94" spans="2:8" ht="14.25">
      <c r="B94" s="26" t="s">
        <v>44</v>
      </c>
      <c r="C94" s="49" t="s">
        <v>112</v>
      </c>
      <c r="D94" s="50" t="s">
        <v>1</v>
      </c>
      <c r="E94" s="42">
        <v>15000</v>
      </c>
      <c r="F94" s="58">
        <v>0.04</v>
      </c>
      <c r="G94" s="30">
        <f>E94*F94</f>
        <v>600</v>
      </c>
      <c r="H94" s="59"/>
    </row>
    <row r="95" spans="2:8" ht="15" customHeight="1">
      <c r="B95" s="26" t="s">
        <v>49</v>
      </c>
      <c r="C95" s="49" t="s">
        <v>113</v>
      </c>
      <c r="D95" s="50" t="s">
        <v>1</v>
      </c>
      <c r="E95" s="42">
        <v>3000</v>
      </c>
      <c r="F95" s="58">
        <v>0.03</v>
      </c>
      <c r="G95" s="30">
        <f>E95*F95</f>
        <v>90</v>
      </c>
      <c r="H95" s="59"/>
    </row>
    <row r="96" spans="2:7" ht="14.25">
      <c r="B96" s="43"/>
      <c r="C96" s="44"/>
      <c r="D96" s="39"/>
      <c r="E96" s="45"/>
      <c r="F96" s="18"/>
      <c r="G96" s="19"/>
    </row>
    <row r="97" spans="2:7" ht="14.25">
      <c r="B97" s="43"/>
      <c r="C97" s="44"/>
      <c r="D97" s="39"/>
      <c r="E97" s="45"/>
      <c r="F97" s="18"/>
      <c r="G97" s="19"/>
    </row>
    <row r="98" spans="2:7" ht="14.25">
      <c r="B98" s="43"/>
      <c r="C98" s="44"/>
      <c r="D98" s="39"/>
      <c r="E98" s="45"/>
      <c r="F98" s="18"/>
      <c r="G98" s="19"/>
    </row>
    <row r="99" spans="2:7" ht="14.25">
      <c r="B99" s="43"/>
      <c r="C99" s="44"/>
      <c r="D99" s="39"/>
      <c r="E99" s="45"/>
      <c r="F99" s="18"/>
      <c r="G99" s="19"/>
    </row>
    <row r="100" spans="2:7" ht="14.25">
      <c r="B100" s="43"/>
      <c r="C100" s="44"/>
      <c r="D100" s="39"/>
      <c r="E100" s="45"/>
      <c r="F100" s="18"/>
      <c r="G100" s="19"/>
    </row>
    <row r="101" spans="2:7" ht="14.25">
      <c r="B101" s="43"/>
      <c r="C101" s="44"/>
      <c r="D101" s="39"/>
      <c r="E101" s="45"/>
      <c r="F101" s="18"/>
      <c r="G101" s="19"/>
    </row>
    <row r="102" spans="2:7" ht="14.25">
      <c r="B102" s="43"/>
      <c r="C102" s="44"/>
      <c r="D102" s="39"/>
      <c r="E102" s="45"/>
      <c r="F102" s="18"/>
      <c r="G102" s="19"/>
    </row>
    <row r="103" spans="2:7" ht="15">
      <c r="B103" s="57" t="s">
        <v>114</v>
      </c>
      <c r="C103" s="21" t="s">
        <v>115</v>
      </c>
      <c r="D103" s="17"/>
      <c r="E103" s="45"/>
      <c r="F103" s="18"/>
      <c r="G103" s="19"/>
    </row>
    <row r="104" spans="2:8" ht="25.5">
      <c r="B104" s="26" t="s">
        <v>44</v>
      </c>
      <c r="C104" s="49" t="s">
        <v>116</v>
      </c>
      <c r="D104" s="50" t="s">
        <v>1</v>
      </c>
      <c r="E104" s="42">
        <v>320000</v>
      </c>
      <c r="F104" s="55">
        <v>0.12</v>
      </c>
      <c r="G104" s="30">
        <f>E104*F104</f>
        <v>38400</v>
      </c>
      <c r="H104" s="60"/>
    </row>
    <row r="105" spans="2:7" ht="14.25">
      <c r="B105" s="26"/>
      <c r="C105" s="51"/>
      <c r="D105" s="52"/>
      <c r="E105" s="45"/>
      <c r="F105" s="18"/>
      <c r="G105" s="19"/>
    </row>
    <row r="106" spans="2:7" ht="14.25">
      <c r="B106" s="26"/>
      <c r="C106" s="53" t="s">
        <v>117</v>
      </c>
      <c r="D106" s="52"/>
      <c r="E106" s="45"/>
      <c r="F106" s="18"/>
      <c r="G106" s="19"/>
    </row>
    <row r="107" spans="2:7" ht="14.25">
      <c r="B107" s="26" t="s">
        <v>49</v>
      </c>
      <c r="C107" s="40" t="s">
        <v>118</v>
      </c>
      <c r="D107" s="54" t="s">
        <v>83</v>
      </c>
      <c r="E107" s="61">
        <v>35</v>
      </c>
      <c r="F107" s="55">
        <v>38</v>
      </c>
      <c r="G107" s="30">
        <f aca="true" t="shared" si="1" ref="G107:G112">E107*F107</f>
        <v>1330</v>
      </c>
    </row>
    <row r="108" spans="2:7" ht="14.25">
      <c r="B108" s="26" t="s">
        <v>54</v>
      </c>
      <c r="C108" s="40" t="s">
        <v>87</v>
      </c>
      <c r="D108" s="54" t="s">
        <v>83</v>
      </c>
      <c r="E108" s="61">
        <v>17</v>
      </c>
      <c r="F108" s="55">
        <v>15</v>
      </c>
      <c r="G108" s="30">
        <f t="shared" si="1"/>
        <v>255</v>
      </c>
    </row>
    <row r="109" spans="2:7" ht="14.25">
      <c r="B109" s="26" t="s">
        <v>56</v>
      </c>
      <c r="C109" s="40" t="s">
        <v>119</v>
      </c>
      <c r="D109" s="54" t="s">
        <v>83</v>
      </c>
      <c r="E109" s="42">
        <v>90</v>
      </c>
      <c r="F109" s="55">
        <v>15</v>
      </c>
      <c r="G109" s="30">
        <f t="shared" si="1"/>
        <v>1350</v>
      </c>
    </row>
    <row r="110" spans="2:7" ht="14.25">
      <c r="B110" s="26" t="s">
        <v>58</v>
      </c>
      <c r="C110" s="40" t="s">
        <v>105</v>
      </c>
      <c r="D110" s="54" t="s">
        <v>83</v>
      </c>
      <c r="E110" s="42">
        <v>20</v>
      </c>
      <c r="F110" s="55">
        <v>5</v>
      </c>
      <c r="G110" s="30">
        <f t="shared" si="1"/>
        <v>100</v>
      </c>
    </row>
    <row r="111" spans="2:7" ht="14.25">
      <c r="B111" s="26" t="s">
        <v>60</v>
      </c>
      <c r="C111" s="40" t="s">
        <v>120</v>
      </c>
      <c r="D111" s="54" t="s">
        <v>83</v>
      </c>
      <c r="E111" s="42">
        <v>10</v>
      </c>
      <c r="F111" s="30">
        <v>5</v>
      </c>
      <c r="G111" s="30">
        <f t="shared" si="1"/>
        <v>50</v>
      </c>
    </row>
    <row r="112" spans="2:7" ht="14.25">
      <c r="B112" s="62" t="s">
        <v>62</v>
      </c>
      <c r="C112" s="63" t="s">
        <v>121</v>
      </c>
      <c r="D112" s="54" t="s">
        <v>83</v>
      </c>
      <c r="E112" s="64">
        <v>10</v>
      </c>
      <c r="F112" s="55">
        <v>5</v>
      </c>
      <c r="G112" s="30">
        <f t="shared" si="1"/>
        <v>50</v>
      </c>
    </row>
    <row r="113" spans="2:7" ht="14.25">
      <c r="B113" s="43"/>
      <c r="C113" s="44"/>
      <c r="D113" s="39"/>
      <c r="E113" s="45"/>
      <c r="F113" s="18"/>
      <c r="G113" s="19"/>
    </row>
    <row r="114" spans="2:7" ht="15">
      <c r="B114" s="65" t="s">
        <v>122</v>
      </c>
      <c r="C114" s="21" t="s">
        <v>123</v>
      </c>
      <c r="D114" s="17"/>
      <c r="E114" s="45"/>
      <c r="F114" s="18"/>
      <c r="G114" s="19"/>
    </row>
    <row r="115" spans="2:8" ht="25.5">
      <c r="B115" s="26" t="s">
        <v>44</v>
      </c>
      <c r="C115" s="40" t="s">
        <v>124</v>
      </c>
      <c r="D115" s="41" t="s">
        <v>1</v>
      </c>
      <c r="E115" s="42">
        <v>3000</v>
      </c>
      <c r="F115" s="55">
        <v>1</v>
      </c>
      <c r="G115" s="30">
        <f>E115*F115</f>
        <v>3000</v>
      </c>
      <c r="H115" s="66"/>
    </row>
    <row r="116" spans="2:7" ht="14.25">
      <c r="B116" s="26" t="s">
        <v>49</v>
      </c>
      <c r="C116" s="40" t="s">
        <v>125</v>
      </c>
      <c r="D116" s="41" t="s">
        <v>1</v>
      </c>
      <c r="E116" s="42">
        <v>1500</v>
      </c>
      <c r="F116" s="30">
        <v>2.33</v>
      </c>
      <c r="G116" s="30">
        <f>E116*F116</f>
        <v>3495</v>
      </c>
    </row>
    <row r="117" spans="2:7" ht="14.25">
      <c r="B117" s="26" t="s">
        <v>54</v>
      </c>
      <c r="C117" s="40" t="s">
        <v>126</v>
      </c>
      <c r="D117" s="41" t="s">
        <v>4</v>
      </c>
      <c r="E117" s="61">
        <v>240</v>
      </c>
      <c r="F117" s="30">
        <v>11.5</v>
      </c>
      <c r="G117" s="30">
        <f>E117*F117</f>
        <v>2760</v>
      </c>
    </row>
    <row r="118" spans="2:7" ht="14.25">
      <c r="B118" s="26" t="s">
        <v>56</v>
      </c>
      <c r="C118" s="49" t="s">
        <v>127</v>
      </c>
      <c r="D118" s="41" t="s">
        <v>83</v>
      </c>
      <c r="E118" s="61">
        <v>36</v>
      </c>
      <c r="F118" s="55">
        <v>40</v>
      </c>
      <c r="G118" s="30">
        <f>E118*F118</f>
        <v>1440</v>
      </c>
    </row>
    <row r="119" spans="2:7" ht="14.25">
      <c r="B119" s="43"/>
      <c r="C119" s="44"/>
      <c r="D119" s="39"/>
      <c r="E119" s="45"/>
      <c r="F119" s="18"/>
      <c r="G119" s="19"/>
    </row>
    <row r="120" spans="2:7" ht="15">
      <c r="B120" s="65" t="s">
        <v>128</v>
      </c>
      <c r="C120" s="21" t="s">
        <v>129</v>
      </c>
      <c r="D120" s="17"/>
      <c r="E120" s="45"/>
      <c r="F120" s="18"/>
      <c r="G120" s="19"/>
    </row>
    <row r="121" spans="2:7" ht="14.25">
      <c r="B121" s="67" t="s">
        <v>44</v>
      </c>
      <c r="C121" s="40" t="s">
        <v>82</v>
      </c>
      <c r="D121" s="54" t="s">
        <v>83</v>
      </c>
      <c r="E121" s="61">
        <v>120</v>
      </c>
      <c r="F121" s="55">
        <v>15</v>
      </c>
      <c r="G121" s="30">
        <f aca="true" t="shared" si="2" ref="G121:G127">E121*F121</f>
        <v>1800</v>
      </c>
    </row>
    <row r="122" spans="2:7" ht="14.25">
      <c r="B122" s="67" t="s">
        <v>49</v>
      </c>
      <c r="C122" s="40" t="s">
        <v>87</v>
      </c>
      <c r="D122" s="54" t="s">
        <v>83</v>
      </c>
      <c r="E122" s="61">
        <v>40</v>
      </c>
      <c r="F122" s="55">
        <v>15</v>
      </c>
      <c r="G122" s="30">
        <f t="shared" si="2"/>
        <v>600</v>
      </c>
    </row>
    <row r="123" spans="2:7" ht="14.25">
      <c r="B123" s="67" t="s">
        <v>54</v>
      </c>
      <c r="C123" s="56" t="s">
        <v>130</v>
      </c>
      <c r="D123" s="50" t="s">
        <v>83</v>
      </c>
      <c r="E123" s="42">
        <v>20</v>
      </c>
      <c r="F123" s="55">
        <v>36</v>
      </c>
      <c r="G123" s="30">
        <f t="shared" si="2"/>
        <v>720</v>
      </c>
    </row>
    <row r="124" spans="2:7" ht="14.25">
      <c r="B124" s="67" t="s">
        <v>56</v>
      </c>
      <c r="C124" s="49" t="s">
        <v>127</v>
      </c>
      <c r="D124" s="50" t="s">
        <v>83</v>
      </c>
      <c r="E124" s="42">
        <v>10</v>
      </c>
      <c r="F124" s="55">
        <v>40</v>
      </c>
      <c r="G124" s="30">
        <f t="shared" si="2"/>
        <v>400</v>
      </c>
    </row>
    <row r="125" spans="2:8" ht="14.25">
      <c r="B125" s="68" t="s">
        <v>58</v>
      </c>
      <c r="C125" s="34" t="s">
        <v>16</v>
      </c>
      <c r="D125" s="41" t="s">
        <v>17</v>
      </c>
      <c r="E125" s="42">
        <v>100</v>
      </c>
      <c r="F125" s="55">
        <v>1.7</v>
      </c>
      <c r="G125" s="30">
        <f t="shared" si="2"/>
        <v>170</v>
      </c>
      <c r="H125" s="66"/>
    </row>
    <row r="126" spans="2:8" ht="14.25">
      <c r="B126" s="68" t="s">
        <v>60</v>
      </c>
      <c r="C126" s="34" t="s">
        <v>18</v>
      </c>
      <c r="D126" s="41" t="s">
        <v>17</v>
      </c>
      <c r="E126" s="42">
        <v>15</v>
      </c>
      <c r="F126" s="55">
        <v>4</v>
      </c>
      <c r="G126" s="30">
        <f t="shared" si="2"/>
        <v>60</v>
      </c>
      <c r="H126" s="66"/>
    </row>
    <row r="127" spans="2:8" ht="14.25">
      <c r="B127" s="68" t="s">
        <v>62</v>
      </c>
      <c r="C127" s="34" t="s">
        <v>19</v>
      </c>
      <c r="D127" s="41" t="s">
        <v>17</v>
      </c>
      <c r="E127" s="42">
        <v>400</v>
      </c>
      <c r="F127" s="55">
        <v>1.9</v>
      </c>
      <c r="G127" s="30">
        <f t="shared" si="2"/>
        <v>760</v>
      </c>
      <c r="H127" s="66"/>
    </row>
    <row r="128" spans="2:7" ht="14.25">
      <c r="B128" s="43"/>
      <c r="C128" s="44"/>
      <c r="D128" s="39"/>
      <c r="E128" s="45"/>
      <c r="F128" s="18"/>
      <c r="G128" s="19"/>
    </row>
    <row r="129" spans="2:7" ht="15">
      <c r="B129" s="65" t="s">
        <v>131</v>
      </c>
      <c r="C129" s="21" t="s">
        <v>132</v>
      </c>
      <c r="D129" s="17"/>
      <c r="E129" s="45"/>
      <c r="F129" s="18"/>
      <c r="G129" s="19"/>
    </row>
    <row r="130" spans="2:8" ht="14.25">
      <c r="B130" s="26" t="s">
        <v>44</v>
      </c>
      <c r="C130" s="40" t="s">
        <v>133</v>
      </c>
      <c r="D130" s="41" t="s">
        <v>134</v>
      </c>
      <c r="E130" s="61">
        <v>7</v>
      </c>
      <c r="F130" s="55">
        <v>580</v>
      </c>
      <c r="G130" s="30">
        <f aca="true" t="shared" si="3" ref="G130:G137">E130*F130</f>
        <v>4060</v>
      </c>
      <c r="H130" s="69"/>
    </row>
    <row r="131" spans="2:7" ht="14.25">
      <c r="B131" s="67" t="s">
        <v>49</v>
      </c>
      <c r="C131" s="40" t="s">
        <v>135</v>
      </c>
      <c r="D131" s="41" t="s">
        <v>134</v>
      </c>
      <c r="E131" s="42">
        <v>20</v>
      </c>
      <c r="F131" s="55">
        <v>250</v>
      </c>
      <c r="G131" s="30">
        <f t="shared" si="3"/>
        <v>5000</v>
      </c>
    </row>
    <row r="132" spans="2:7" ht="14.25">
      <c r="B132" s="67" t="s">
        <v>54</v>
      </c>
      <c r="C132" s="40" t="s">
        <v>136</v>
      </c>
      <c r="D132" s="41" t="s">
        <v>134</v>
      </c>
      <c r="E132" s="42">
        <v>20</v>
      </c>
      <c r="F132" s="55">
        <v>220</v>
      </c>
      <c r="G132" s="30">
        <f t="shared" si="3"/>
        <v>4400</v>
      </c>
    </row>
    <row r="133" spans="2:7" ht="14.25">
      <c r="B133" s="67" t="s">
        <v>56</v>
      </c>
      <c r="C133" s="40" t="s">
        <v>137</v>
      </c>
      <c r="D133" s="41" t="s">
        <v>1</v>
      </c>
      <c r="E133" s="61">
        <v>8200</v>
      </c>
      <c r="F133" s="55">
        <v>0.17</v>
      </c>
      <c r="G133" s="30">
        <f t="shared" si="3"/>
        <v>1394</v>
      </c>
    </row>
    <row r="134" spans="2:7" ht="14.25">
      <c r="B134" s="67" t="s">
        <v>58</v>
      </c>
      <c r="C134" s="40" t="s">
        <v>138</v>
      </c>
      <c r="D134" s="41" t="s">
        <v>1</v>
      </c>
      <c r="E134" s="42">
        <v>1000</v>
      </c>
      <c r="F134" s="30">
        <v>0.3</v>
      </c>
      <c r="G134" s="30">
        <f t="shared" si="3"/>
        <v>300</v>
      </c>
    </row>
    <row r="135" spans="2:7" ht="14.25">
      <c r="B135" s="67" t="s">
        <v>60</v>
      </c>
      <c r="C135" s="40" t="s">
        <v>139</v>
      </c>
      <c r="D135" s="41" t="s">
        <v>1</v>
      </c>
      <c r="E135" s="42">
        <v>4100</v>
      </c>
      <c r="F135" s="55">
        <v>1.4</v>
      </c>
      <c r="G135" s="30">
        <f t="shared" si="3"/>
        <v>5740</v>
      </c>
    </row>
    <row r="136" spans="2:7" ht="14.25">
      <c r="B136" s="67" t="s">
        <v>62</v>
      </c>
      <c r="C136" s="40" t="s">
        <v>140</v>
      </c>
      <c r="D136" s="35" t="s">
        <v>134</v>
      </c>
      <c r="E136" s="42">
        <v>320</v>
      </c>
      <c r="F136" s="30">
        <v>11.5</v>
      </c>
      <c r="G136" s="30">
        <f t="shared" si="3"/>
        <v>3680</v>
      </c>
    </row>
    <row r="137" spans="2:7" ht="14.25">
      <c r="B137" s="67" t="s">
        <v>64</v>
      </c>
      <c r="C137" s="56" t="s">
        <v>141</v>
      </c>
      <c r="D137" s="50" t="s">
        <v>83</v>
      </c>
      <c r="E137" s="42">
        <v>48</v>
      </c>
      <c r="F137" s="30">
        <v>50</v>
      </c>
      <c r="G137" s="30">
        <f t="shared" si="3"/>
        <v>2400</v>
      </c>
    </row>
    <row r="138" spans="2:7" ht="14.25">
      <c r="B138" s="70"/>
      <c r="C138" s="71"/>
      <c r="D138" s="72"/>
      <c r="E138" s="164"/>
      <c r="F138" s="18"/>
      <c r="G138" s="19"/>
    </row>
    <row r="139" spans="2:7" ht="15">
      <c r="B139" s="73" t="s">
        <v>142</v>
      </c>
      <c r="C139" s="201" t="s">
        <v>143</v>
      </c>
      <c r="D139" s="201"/>
      <c r="E139" s="201"/>
      <c r="F139" s="201"/>
      <c r="G139" s="74"/>
    </row>
    <row r="140" spans="2:8" ht="15" customHeight="1">
      <c r="B140" s="68" t="s">
        <v>44</v>
      </c>
      <c r="C140" s="56" t="s">
        <v>144</v>
      </c>
      <c r="D140" s="75" t="s">
        <v>3</v>
      </c>
      <c r="E140" s="61">
        <v>8</v>
      </c>
      <c r="F140" s="55">
        <v>55</v>
      </c>
      <c r="G140" s="30">
        <f aca="true" t="shared" si="4" ref="G140:G149">E140*F140</f>
        <v>440</v>
      </c>
      <c r="H140" s="66"/>
    </row>
    <row r="141" spans="2:8" ht="14.25">
      <c r="B141" s="68" t="s">
        <v>49</v>
      </c>
      <c r="C141" s="56" t="s">
        <v>145</v>
      </c>
      <c r="D141" s="75" t="s">
        <v>3</v>
      </c>
      <c r="E141" s="42">
        <v>20</v>
      </c>
      <c r="F141" s="55">
        <v>57</v>
      </c>
      <c r="G141" s="30">
        <f t="shared" si="4"/>
        <v>1140</v>
      </c>
      <c r="H141" s="66"/>
    </row>
    <row r="142" spans="2:8" ht="14.25">
      <c r="B142" s="68" t="s">
        <v>54</v>
      </c>
      <c r="C142" s="56" t="s">
        <v>146</v>
      </c>
      <c r="D142" s="75" t="s">
        <v>20</v>
      </c>
      <c r="E142" s="61">
        <v>2</v>
      </c>
      <c r="F142" s="55">
        <v>55</v>
      </c>
      <c r="G142" s="30">
        <f t="shared" si="4"/>
        <v>110</v>
      </c>
      <c r="H142" s="66"/>
    </row>
    <row r="143" spans="2:8" ht="14.25">
      <c r="B143" s="68" t="s">
        <v>56</v>
      </c>
      <c r="C143" s="56" t="s">
        <v>147</v>
      </c>
      <c r="D143" s="75" t="s">
        <v>20</v>
      </c>
      <c r="E143" s="61">
        <v>2</v>
      </c>
      <c r="F143" s="55">
        <v>225</v>
      </c>
      <c r="G143" s="30">
        <f t="shared" si="4"/>
        <v>450</v>
      </c>
      <c r="H143" s="66"/>
    </row>
    <row r="144" spans="2:7" ht="14.25">
      <c r="B144" s="26" t="s">
        <v>58</v>
      </c>
      <c r="C144" s="40" t="s">
        <v>148</v>
      </c>
      <c r="D144" s="41" t="s">
        <v>83</v>
      </c>
      <c r="E144" s="61">
        <v>16</v>
      </c>
      <c r="F144" s="55">
        <v>15</v>
      </c>
      <c r="G144" s="30">
        <f t="shared" si="4"/>
        <v>240</v>
      </c>
    </row>
    <row r="145" spans="2:7" ht="14.25">
      <c r="B145" s="26" t="s">
        <v>60</v>
      </c>
      <c r="C145" s="40" t="s">
        <v>149</v>
      </c>
      <c r="D145" s="41" t="s">
        <v>83</v>
      </c>
      <c r="E145" s="61">
        <v>16</v>
      </c>
      <c r="F145" s="55">
        <v>17</v>
      </c>
      <c r="G145" s="30">
        <f t="shared" si="4"/>
        <v>272</v>
      </c>
    </row>
    <row r="146" spans="2:7" ht="14.25">
      <c r="B146" s="26" t="s">
        <v>62</v>
      </c>
      <c r="C146" s="40" t="s">
        <v>87</v>
      </c>
      <c r="D146" s="41" t="s">
        <v>83</v>
      </c>
      <c r="E146" s="61">
        <v>5</v>
      </c>
      <c r="F146" s="55">
        <v>15</v>
      </c>
      <c r="G146" s="30">
        <f t="shared" si="4"/>
        <v>75</v>
      </c>
    </row>
    <row r="147" spans="2:7" ht="14.25">
      <c r="B147" s="26" t="s">
        <v>64</v>
      </c>
      <c r="C147" s="40" t="s">
        <v>15</v>
      </c>
      <c r="D147" s="41" t="s">
        <v>83</v>
      </c>
      <c r="E147" s="42">
        <v>5</v>
      </c>
      <c r="F147" s="55">
        <v>36</v>
      </c>
      <c r="G147" s="30">
        <f t="shared" si="4"/>
        <v>180</v>
      </c>
    </row>
    <row r="148" spans="2:7" ht="14.25">
      <c r="B148" s="26" t="s">
        <v>66</v>
      </c>
      <c r="C148" s="49" t="s">
        <v>150</v>
      </c>
      <c r="D148" s="50" t="s">
        <v>5</v>
      </c>
      <c r="E148" s="76">
        <v>4</v>
      </c>
      <c r="F148" s="77">
        <v>80</v>
      </c>
      <c r="G148" s="30">
        <f t="shared" si="4"/>
        <v>320</v>
      </c>
    </row>
    <row r="149" spans="2:7" ht="14.25">
      <c r="B149" s="26" t="s">
        <v>68</v>
      </c>
      <c r="C149" s="49" t="s">
        <v>151</v>
      </c>
      <c r="D149" s="50" t="s">
        <v>5</v>
      </c>
      <c r="E149" s="76">
        <v>2</v>
      </c>
      <c r="F149" s="77">
        <v>200</v>
      </c>
      <c r="G149" s="30">
        <f t="shared" si="4"/>
        <v>400</v>
      </c>
    </row>
    <row r="150" spans="2:7" ht="14.25">
      <c r="B150" s="70"/>
      <c r="C150" s="71"/>
      <c r="D150" s="72"/>
      <c r="E150" s="164"/>
      <c r="F150" s="18"/>
      <c r="G150" s="19"/>
    </row>
    <row r="151" spans="2:7" ht="15">
      <c r="B151" s="73" t="s">
        <v>152</v>
      </c>
      <c r="C151" s="201" t="s">
        <v>153</v>
      </c>
      <c r="D151" s="201"/>
      <c r="E151" s="201"/>
      <c r="F151" s="201"/>
      <c r="G151" s="78"/>
    </row>
    <row r="152" spans="2:7" ht="14.25">
      <c r="B152" s="70"/>
      <c r="C152" s="71"/>
      <c r="D152" s="72"/>
      <c r="E152" s="164"/>
      <c r="F152" s="18"/>
      <c r="G152" s="19"/>
    </row>
    <row r="153" spans="2:8" ht="14.25">
      <c r="B153" s="26" t="s">
        <v>44</v>
      </c>
      <c r="C153" s="40" t="s">
        <v>9</v>
      </c>
      <c r="D153" s="41" t="s">
        <v>7</v>
      </c>
      <c r="E153" s="42">
        <v>80</v>
      </c>
      <c r="F153" s="55">
        <v>87</v>
      </c>
      <c r="G153" s="30">
        <f>E153*F153</f>
        <v>6960</v>
      </c>
      <c r="H153" s="66"/>
    </row>
    <row r="154" spans="2:8" ht="14.25">
      <c r="B154" s="26" t="s">
        <v>49</v>
      </c>
      <c r="C154" s="40" t="s">
        <v>8</v>
      </c>
      <c r="D154" s="41" t="s">
        <v>1</v>
      </c>
      <c r="E154" s="42">
        <v>80</v>
      </c>
      <c r="F154" s="55">
        <v>92</v>
      </c>
      <c r="G154" s="30">
        <f aca="true" t="shared" si="5" ref="G154:G167">E154*F154</f>
        <v>7360</v>
      </c>
      <c r="H154" s="59"/>
    </row>
    <row r="155" spans="2:8" ht="14.25">
      <c r="B155" s="26" t="s">
        <v>54</v>
      </c>
      <c r="C155" s="40" t="s">
        <v>10</v>
      </c>
      <c r="D155" s="41" t="s">
        <v>1</v>
      </c>
      <c r="E155" s="42">
        <v>15</v>
      </c>
      <c r="F155" s="30">
        <v>45</v>
      </c>
      <c r="G155" s="30">
        <f t="shared" si="5"/>
        <v>675</v>
      </c>
      <c r="H155" s="59"/>
    </row>
    <row r="156" spans="2:8" ht="14.25">
      <c r="B156" s="26" t="s">
        <v>56</v>
      </c>
      <c r="C156" s="79" t="s">
        <v>154</v>
      </c>
      <c r="D156" s="80" t="s">
        <v>1</v>
      </c>
      <c r="E156" s="42">
        <v>4</v>
      </c>
      <c r="F156" s="30">
        <v>48</v>
      </c>
      <c r="G156" s="30">
        <f t="shared" si="5"/>
        <v>192</v>
      </c>
      <c r="H156" s="59"/>
    </row>
    <row r="157" spans="2:8" ht="14.25">
      <c r="B157" s="26" t="s">
        <v>58</v>
      </c>
      <c r="C157" s="79" t="s">
        <v>155</v>
      </c>
      <c r="D157" s="80" t="s">
        <v>1</v>
      </c>
      <c r="E157" s="42">
        <v>10</v>
      </c>
      <c r="F157" s="30">
        <v>40</v>
      </c>
      <c r="G157" s="30">
        <f t="shared" si="5"/>
        <v>400</v>
      </c>
      <c r="H157" s="59"/>
    </row>
    <row r="158" spans="2:8" ht="14.25">
      <c r="B158" s="26" t="s">
        <v>60</v>
      </c>
      <c r="C158" s="79" t="s">
        <v>156</v>
      </c>
      <c r="D158" s="80" t="s">
        <v>1</v>
      </c>
      <c r="E158" s="42">
        <v>10</v>
      </c>
      <c r="F158" s="30">
        <v>35</v>
      </c>
      <c r="G158" s="30">
        <f t="shared" si="5"/>
        <v>350</v>
      </c>
      <c r="H158" s="59"/>
    </row>
    <row r="159" spans="2:7" ht="14.25">
      <c r="B159" s="26" t="s">
        <v>62</v>
      </c>
      <c r="C159" s="79" t="s">
        <v>157</v>
      </c>
      <c r="D159" s="80" t="s">
        <v>1</v>
      </c>
      <c r="E159" s="42">
        <v>8</v>
      </c>
      <c r="F159" s="30">
        <v>15</v>
      </c>
      <c r="G159" s="30">
        <f t="shared" si="5"/>
        <v>120</v>
      </c>
    </row>
    <row r="160" spans="2:7" ht="14.25">
      <c r="B160" s="26" t="s">
        <v>64</v>
      </c>
      <c r="C160" s="40" t="s">
        <v>158</v>
      </c>
      <c r="D160" s="41" t="s">
        <v>1</v>
      </c>
      <c r="E160" s="42">
        <v>9000</v>
      </c>
      <c r="F160" s="30">
        <v>0.17</v>
      </c>
      <c r="G160" s="30">
        <f t="shared" si="5"/>
        <v>1530</v>
      </c>
    </row>
    <row r="161" spans="2:7" ht="14.25">
      <c r="B161" s="26" t="s">
        <v>66</v>
      </c>
      <c r="C161" s="40" t="s">
        <v>159</v>
      </c>
      <c r="D161" s="41" t="s">
        <v>1</v>
      </c>
      <c r="E161" s="42">
        <v>1040</v>
      </c>
      <c r="F161" s="30">
        <v>0.3</v>
      </c>
      <c r="G161" s="30">
        <f t="shared" si="5"/>
        <v>312</v>
      </c>
    </row>
    <row r="162" spans="2:7" ht="14.25">
      <c r="B162" s="26" t="s">
        <v>68</v>
      </c>
      <c r="C162" s="40" t="s">
        <v>160</v>
      </c>
      <c r="D162" s="41" t="s">
        <v>1</v>
      </c>
      <c r="E162" s="42">
        <v>2000</v>
      </c>
      <c r="F162" s="30">
        <v>0.3</v>
      </c>
      <c r="G162" s="30">
        <f t="shared" si="5"/>
        <v>600</v>
      </c>
    </row>
    <row r="163" spans="2:7" ht="14.25">
      <c r="B163" s="26" t="s">
        <v>70</v>
      </c>
      <c r="C163" s="40" t="s">
        <v>161</v>
      </c>
      <c r="D163" s="41" t="s">
        <v>134</v>
      </c>
      <c r="E163" s="42">
        <v>22</v>
      </c>
      <c r="F163" s="30">
        <v>11.5</v>
      </c>
      <c r="G163" s="30">
        <f t="shared" si="5"/>
        <v>253</v>
      </c>
    </row>
    <row r="164" spans="2:7" ht="14.25">
      <c r="B164" s="26" t="s">
        <v>72</v>
      </c>
      <c r="C164" s="40" t="s">
        <v>141</v>
      </c>
      <c r="D164" s="41" t="s">
        <v>83</v>
      </c>
      <c r="E164" s="42">
        <v>6</v>
      </c>
      <c r="F164" s="30">
        <v>50</v>
      </c>
      <c r="G164" s="30">
        <f t="shared" si="5"/>
        <v>300</v>
      </c>
    </row>
    <row r="165" spans="2:7" ht="14.25">
      <c r="B165" s="26" t="s">
        <v>74</v>
      </c>
      <c r="C165" s="40" t="s">
        <v>148</v>
      </c>
      <c r="D165" s="41" t="s">
        <v>83</v>
      </c>
      <c r="E165" s="61">
        <v>32</v>
      </c>
      <c r="F165" s="55">
        <v>15</v>
      </c>
      <c r="G165" s="30">
        <f t="shared" si="5"/>
        <v>480</v>
      </c>
    </row>
    <row r="166" spans="2:7" ht="14.25">
      <c r="B166" s="26" t="s">
        <v>76</v>
      </c>
      <c r="C166" s="40" t="s">
        <v>149</v>
      </c>
      <c r="D166" s="41" t="s">
        <v>83</v>
      </c>
      <c r="E166" s="61">
        <v>32</v>
      </c>
      <c r="F166" s="55">
        <v>17</v>
      </c>
      <c r="G166" s="30">
        <f t="shared" si="5"/>
        <v>544</v>
      </c>
    </row>
    <row r="167" spans="2:7" ht="14.25">
      <c r="B167" s="26" t="s">
        <v>78</v>
      </c>
      <c r="C167" s="40" t="s">
        <v>87</v>
      </c>
      <c r="D167" s="41" t="s">
        <v>83</v>
      </c>
      <c r="E167" s="61">
        <v>20</v>
      </c>
      <c r="F167" s="55">
        <v>15</v>
      </c>
      <c r="G167" s="30">
        <f t="shared" si="5"/>
        <v>300</v>
      </c>
    </row>
    <row r="168" spans="2:7" ht="14.25">
      <c r="B168" s="43"/>
      <c r="C168" s="81"/>
      <c r="D168" s="39"/>
      <c r="E168" s="45"/>
      <c r="F168" s="18"/>
      <c r="G168" s="30"/>
    </row>
    <row r="169" spans="2:10" ht="15">
      <c r="B169" s="82" t="s">
        <v>162</v>
      </c>
      <c r="C169" s="21" t="s">
        <v>163</v>
      </c>
      <c r="D169" s="17"/>
      <c r="E169" s="45"/>
      <c r="F169" s="18"/>
      <c r="G169" s="30"/>
      <c r="J169" s="83"/>
    </row>
    <row r="170" spans="2:10" ht="14.25">
      <c r="B170" s="26" t="s">
        <v>44</v>
      </c>
      <c r="C170" s="40" t="s">
        <v>164</v>
      </c>
      <c r="D170" s="41" t="s">
        <v>20</v>
      </c>
      <c r="E170" s="42">
        <v>34</v>
      </c>
      <c r="F170" s="30">
        <v>16.2</v>
      </c>
      <c r="G170" s="30">
        <f>E170*F170</f>
        <v>550.8</v>
      </c>
      <c r="J170" s="83"/>
    </row>
    <row r="171" spans="2:10" ht="14.25">
      <c r="B171" s="26" t="s">
        <v>49</v>
      </c>
      <c r="C171" s="40" t="s">
        <v>165</v>
      </c>
      <c r="D171" s="41" t="s">
        <v>20</v>
      </c>
      <c r="E171" s="42">
        <v>40</v>
      </c>
      <c r="F171" s="30">
        <v>30</v>
      </c>
      <c r="G171" s="30">
        <f>E171*F171</f>
        <v>1200</v>
      </c>
      <c r="J171" s="83"/>
    </row>
    <row r="172" spans="2:10" ht="14.25">
      <c r="B172" s="26" t="s">
        <v>54</v>
      </c>
      <c r="C172" s="40" t="s">
        <v>166</v>
      </c>
      <c r="D172" s="41" t="s">
        <v>20</v>
      </c>
      <c r="E172" s="42">
        <v>25</v>
      </c>
      <c r="F172" s="55">
        <v>155</v>
      </c>
      <c r="G172" s="30">
        <f>E172*F172</f>
        <v>3875</v>
      </c>
      <c r="H172" s="66"/>
      <c r="J172" s="83"/>
    </row>
    <row r="173" spans="2:10" ht="14.25">
      <c r="B173" s="26" t="s">
        <v>56</v>
      </c>
      <c r="C173" s="40" t="s">
        <v>167</v>
      </c>
      <c r="D173" s="41" t="s">
        <v>20</v>
      </c>
      <c r="E173" s="42">
        <v>23</v>
      </c>
      <c r="F173" s="55">
        <v>105</v>
      </c>
      <c r="G173" s="30">
        <f>E173*F173</f>
        <v>2415</v>
      </c>
      <c r="H173" s="66"/>
      <c r="J173" s="83"/>
    </row>
    <row r="174" spans="2:10" ht="14.25">
      <c r="B174" s="26" t="s">
        <v>58</v>
      </c>
      <c r="C174" s="40" t="s">
        <v>168</v>
      </c>
      <c r="D174" s="41" t="s">
        <v>20</v>
      </c>
      <c r="E174" s="42">
        <v>4</v>
      </c>
      <c r="F174" s="55">
        <v>350</v>
      </c>
      <c r="G174" s="30">
        <f>E174*F174</f>
        <v>1400</v>
      </c>
      <c r="J174" s="83"/>
    </row>
    <row r="175" spans="2:10" ht="14.25">
      <c r="B175" s="84"/>
      <c r="C175" s="85"/>
      <c r="D175" s="86"/>
      <c r="E175" s="87"/>
      <c r="F175" s="88"/>
      <c r="G175" s="89"/>
      <c r="J175" s="83"/>
    </row>
    <row r="176" spans="2:10" ht="15">
      <c r="B176" s="82" t="s">
        <v>169</v>
      </c>
      <c r="C176" s="21" t="s">
        <v>170</v>
      </c>
      <c r="D176" s="90"/>
      <c r="E176" s="164"/>
      <c r="F176" s="91"/>
      <c r="G176" s="19"/>
      <c r="J176" s="83"/>
    </row>
    <row r="177" spans="2:10" ht="51">
      <c r="B177" s="26" t="s">
        <v>44</v>
      </c>
      <c r="C177" s="40" t="s">
        <v>171</v>
      </c>
      <c r="D177" s="92" t="s">
        <v>7</v>
      </c>
      <c r="E177" s="61">
        <v>11000</v>
      </c>
      <c r="F177" s="93">
        <v>1.65</v>
      </c>
      <c r="G177" s="30">
        <f>E177*F177</f>
        <v>18150</v>
      </c>
      <c r="J177" s="83"/>
    </row>
    <row r="178" spans="2:7" ht="14.25">
      <c r="B178" s="43"/>
      <c r="C178" s="44"/>
      <c r="D178" s="39"/>
      <c r="E178" s="45"/>
      <c r="F178" s="18"/>
      <c r="G178" s="19"/>
    </row>
    <row r="179" spans="2:7" ht="51">
      <c r="B179" s="26" t="s">
        <v>54</v>
      </c>
      <c r="C179" s="40" t="s">
        <v>172</v>
      </c>
      <c r="D179" s="92" t="s">
        <v>7</v>
      </c>
      <c r="E179" s="61">
        <v>30</v>
      </c>
      <c r="F179" s="93">
        <v>8</v>
      </c>
      <c r="G179" s="30">
        <f>E179*F179</f>
        <v>240</v>
      </c>
    </row>
    <row r="180" spans="2:7" ht="14.25">
      <c r="B180" s="43"/>
      <c r="C180" s="44"/>
      <c r="D180" s="39"/>
      <c r="E180" s="45"/>
      <c r="F180" s="94"/>
      <c r="G180" s="19"/>
    </row>
    <row r="181" spans="2:7" ht="51">
      <c r="B181" s="26" t="s">
        <v>54</v>
      </c>
      <c r="C181" s="40" t="s">
        <v>173</v>
      </c>
      <c r="D181" s="92" t="s">
        <v>20</v>
      </c>
      <c r="E181" s="61">
        <v>22</v>
      </c>
      <c r="F181" s="55">
        <v>211</v>
      </c>
      <c r="G181" s="30">
        <f>E181*F181</f>
        <v>4642</v>
      </c>
    </row>
    <row r="182" spans="2:7" ht="14.25">
      <c r="B182" s="43"/>
      <c r="C182" s="44"/>
      <c r="D182" s="39"/>
      <c r="E182" s="45"/>
      <c r="F182" s="18"/>
      <c r="G182" s="19"/>
    </row>
    <row r="183" spans="2:8" ht="51">
      <c r="B183" s="26" t="s">
        <v>56</v>
      </c>
      <c r="C183" s="40" t="s">
        <v>174</v>
      </c>
      <c r="D183" s="92" t="s">
        <v>2</v>
      </c>
      <c r="E183" s="61">
        <v>12</v>
      </c>
      <c r="F183" s="30">
        <v>180</v>
      </c>
      <c r="G183" s="30">
        <f>E183*F183</f>
        <v>2160</v>
      </c>
      <c r="H183" s="95"/>
    </row>
    <row r="184" spans="2:7" ht="14.25">
      <c r="B184" s="43"/>
      <c r="C184" s="44"/>
      <c r="D184" s="39"/>
      <c r="E184" s="45"/>
      <c r="F184" s="18"/>
      <c r="G184" s="19"/>
    </row>
    <row r="185" spans="2:9" ht="51">
      <c r="B185" s="26" t="s">
        <v>58</v>
      </c>
      <c r="C185" s="40" t="s">
        <v>175</v>
      </c>
      <c r="D185" s="92" t="s">
        <v>1</v>
      </c>
      <c r="E185" s="61">
        <v>870</v>
      </c>
      <c r="F185" s="30">
        <v>9.8</v>
      </c>
      <c r="G185" s="30">
        <f>E185*F185</f>
        <v>8526</v>
      </c>
      <c r="I185" s="96"/>
    </row>
    <row r="186" spans="2:7" ht="14.25">
      <c r="B186" s="43"/>
      <c r="C186" s="97"/>
      <c r="D186" s="98"/>
      <c r="E186" s="101"/>
      <c r="F186" s="99"/>
      <c r="G186" s="100"/>
    </row>
    <row r="187" spans="2:7" ht="51">
      <c r="B187" s="26" t="s">
        <v>60</v>
      </c>
      <c r="C187" s="40" t="s">
        <v>176</v>
      </c>
      <c r="D187" s="92" t="s">
        <v>20</v>
      </c>
      <c r="E187" s="61">
        <v>10</v>
      </c>
      <c r="F187" s="30">
        <v>155</v>
      </c>
      <c r="G187" s="30">
        <f>E187*F187</f>
        <v>1550</v>
      </c>
    </row>
    <row r="188" spans="2:7" ht="14.25">
      <c r="B188" s="43"/>
      <c r="C188" s="97"/>
      <c r="D188" s="98"/>
      <c r="E188" s="101"/>
      <c r="F188" s="99"/>
      <c r="G188" s="100"/>
    </row>
    <row r="189" spans="2:7" ht="51">
      <c r="B189" s="26" t="s">
        <v>62</v>
      </c>
      <c r="C189" s="40" t="s">
        <v>177</v>
      </c>
      <c r="D189" s="92" t="s">
        <v>20</v>
      </c>
      <c r="E189" s="61">
        <v>30</v>
      </c>
      <c r="F189" s="30">
        <v>30</v>
      </c>
      <c r="G189" s="30">
        <f>E189*F189</f>
        <v>900</v>
      </c>
    </row>
    <row r="190" spans="2:7" ht="14.25">
      <c r="B190" s="43"/>
      <c r="C190" s="97"/>
      <c r="D190" s="98"/>
      <c r="E190" s="101"/>
      <c r="F190" s="99"/>
      <c r="G190" s="100"/>
    </row>
    <row r="191" spans="2:8" ht="51">
      <c r="B191" s="26" t="s">
        <v>64</v>
      </c>
      <c r="C191" s="40" t="s">
        <v>178</v>
      </c>
      <c r="D191" s="92" t="s">
        <v>20</v>
      </c>
      <c r="E191" s="61">
        <v>30</v>
      </c>
      <c r="F191" s="55">
        <v>15</v>
      </c>
      <c r="G191" s="30">
        <f>E191*F191</f>
        <v>450</v>
      </c>
      <c r="H191" s="66"/>
    </row>
    <row r="192" spans="2:7" ht="14.25">
      <c r="B192" s="43"/>
      <c r="C192" s="97"/>
      <c r="D192" s="98"/>
      <c r="E192" s="101"/>
      <c r="F192" s="102"/>
      <c r="G192" s="100"/>
    </row>
    <row r="193" spans="2:7" ht="51">
      <c r="B193" s="26" t="s">
        <v>66</v>
      </c>
      <c r="C193" s="40" t="s">
        <v>179</v>
      </c>
      <c r="D193" s="92" t="s">
        <v>20</v>
      </c>
      <c r="E193" s="61">
        <v>35</v>
      </c>
      <c r="F193" s="55">
        <v>22</v>
      </c>
      <c r="G193" s="30">
        <f>E193*F193</f>
        <v>770</v>
      </c>
    </row>
    <row r="194" spans="2:7" ht="15.75" customHeight="1">
      <c r="B194" s="43"/>
      <c r="C194" s="97"/>
      <c r="D194" s="98"/>
      <c r="E194" s="101"/>
      <c r="F194" s="99"/>
      <c r="G194" s="100"/>
    </row>
    <row r="195" spans="2:8" ht="51">
      <c r="B195" s="26" t="s">
        <v>68</v>
      </c>
      <c r="C195" s="40" t="s">
        <v>180</v>
      </c>
      <c r="D195" s="92" t="s">
        <v>20</v>
      </c>
      <c r="E195" s="61">
        <v>55</v>
      </c>
      <c r="F195" s="30">
        <v>17</v>
      </c>
      <c r="G195" s="30">
        <f>E195*F195</f>
        <v>935</v>
      </c>
      <c r="H195" s="66"/>
    </row>
    <row r="196" spans="2:7" ht="14.25">
      <c r="B196" s="43"/>
      <c r="C196" s="97"/>
      <c r="D196" s="98"/>
      <c r="E196" s="101"/>
      <c r="F196" s="99"/>
      <c r="G196" s="100"/>
    </row>
    <row r="197" spans="2:8" ht="14.25">
      <c r="B197" s="26" t="s">
        <v>70</v>
      </c>
      <c r="C197" s="97" t="s">
        <v>181</v>
      </c>
      <c r="D197" s="92" t="s">
        <v>1</v>
      </c>
      <c r="E197" s="61">
        <v>20</v>
      </c>
      <c r="F197" s="102">
        <v>14</v>
      </c>
      <c r="G197" s="30">
        <f>E197*F197</f>
        <v>280</v>
      </c>
      <c r="H197" s="66"/>
    </row>
    <row r="198" spans="2:6" ht="14.25">
      <c r="B198" s="43"/>
      <c r="C198" s="44"/>
      <c r="D198" s="39"/>
      <c r="E198" s="45"/>
      <c r="F198" s="18"/>
    </row>
    <row r="199" spans="2:7" ht="15.75" customHeight="1">
      <c r="B199" s="82" t="s">
        <v>182</v>
      </c>
      <c r="C199" s="21" t="s">
        <v>183</v>
      </c>
      <c r="D199" s="39"/>
      <c r="E199" s="45"/>
      <c r="F199" s="18"/>
      <c r="G199" s="19"/>
    </row>
    <row r="200" spans="2:7" ht="15.75" customHeight="1">
      <c r="B200" s="103"/>
      <c r="C200" s="81" t="s">
        <v>184</v>
      </c>
      <c r="D200" s="104"/>
      <c r="E200" s="101"/>
      <c r="F200" s="99"/>
      <c r="G200" s="105"/>
    </row>
    <row r="201" spans="2:7" ht="14.25">
      <c r="B201" s="106"/>
      <c r="C201" s="107"/>
      <c r="D201" s="108"/>
      <c r="E201" s="170"/>
      <c r="F201" s="100"/>
      <c r="G201" s="100"/>
    </row>
    <row r="202" spans="2:7" ht="14.25">
      <c r="B202" s="109" t="s">
        <v>44</v>
      </c>
      <c r="C202" s="110" t="s">
        <v>185</v>
      </c>
      <c r="D202" s="111" t="s">
        <v>83</v>
      </c>
      <c r="E202" s="61">
        <v>380</v>
      </c>
      <c r="F202" s="55">
        <v>19</v>
      </c>
      <c r="G202" s="55">
        <f>E202*F202</f>
        <v>7220</v>
      </c>
    </row>
    <row r="203" spans="2:7" ht="14.25">
      <c r="B203" s="109" t="s">
        <v>49</v>
      </c>
      <c r="C203" s="110" t="s">
        <v>186</v>
      </c>
      <c r="D203" s="111" t="s">
        <v>83</v>
      </c>
      <c r="E203" s="61">
        <v>180</v>
      </c>
      <c r="F203" s="55">
        <v>15</v>
      </c>
      <c r="G203" s="55">
        <f>E203*F203</f>
        <v>2700</v>
      </c>
    </row>
    <row r="204" spans="2:7" ht="14.25">
      <c r="B204" s="109" t="s">
        <v>54</v>
      </c>
      <c r="C204" s="110" t="s">
        <v>187</v>
      </c>
      <c r="D204" s="111" t="s">
        <v>83</v>
      </c>
      <c r="E204" s="61">
        <v>15</v>
      </c>
      <c r="F204" s="55">
        <v>45</v>
      </c>
      <c r="G204" s="55">
        <f>E204*F204</f>
        <v>675</v>
      </c>
    </row>
    <row r="205" spans="2:9" ht="15.75" customHeight="1">
      <c r="B205" s="109" t="s">
        <v>56</v>
      </c>
      <c r="C205" s="110" t="s">
        <v>188</v>
      </c>
      <c r="D205" s="111" t="s">
        <v>83</v>
      </c>
      <c r="E205" s="61">
        <v>9</v>
      </c>
      <c r="F205" s="55">
        <v>19</v>
      </c>
      <c r="G205" s="55">
        <f>E205*F205</f>
        <v>171</v>
      </c>
      <c r="I205" s="96"/>
    </row>
    <row r="206" spans="2:7" ht="14.25">
      <c r="B206" s="109" t="s">
        <v>56</v>
      </c>
      <c r="C206" s="110" t="s">
        <v>189</v>
      </c>
      <c r="D206" s="112" t="s">
        <v>190</v>
      </c>
      <c r="E206" s="61"/>
      <c r="F206" s="113"/>
      <c r="G206" s="113">
        <v>3000</v>
      </c>
    </row>
    <row r="207" spans="2:4" ht="15.75" customHeight="1">
      <c r="B207" s="114"/>
      <c r="C207" s="37"/>
      <c r="D207" s="24"/>
    </row>
    <row r="208" spans="2:4" ht="14.25">
      <c r="B208" s="114"/>
      <c r="C208" s="37"/>
      <c r="D208" s="24"/>
    </row>
    <row r="209" spans="2:7" ht="15">
      <c r="B209" s="114"/>
      <c r="C209" s="132" t="s">
        <v>219</v>
      </c>
      <c r="D209" s="133"/>
      <c r="E209" s="171"/>
      <c r="F209" s="134"/>
      <c r="G209" s="134">
        <f>SUM(G40:G208)</f>
        <v>229554.8</v>
      </c>
    </row>
    <row r="210" spans="2:4" ht="14.25">
      <c r="B210" s="114"/>
      <c r="C210" s="37"/>
      <c r="D210" s="24"/>
    </row>
    <row r="211" spans="2:4" ht="14.25">
      <c r="B211" s="114"/>
      <c r="C211" s="37"/>
      <c r="D211" s="24"/>
    </row>
    <row r="212" spans="2:4" ht="14.25">
      <c r="B212" s="114"/>
      <c r="C212" s="37"/>
      <c r="D212" s="24"/>
    </row>
    <row r="213" spans="2:4" ht="14.25">
      <c r="B213" s="114"/>
      <c r="C213" s="37"/>
      <c r="D213" s="24"/>
    </row>
    <row r="214" spans="2:4" ht="14.25">
      <c r="B214" s="114"/>
      <c r="C214" s="37"/>
      <c r="D214" s="24"/>
    </row>
    <row r="215" spans="2:4" ht="14.25">
      <c r="B215" s="114"/>
      <c r="C215" s="37"/>
      <c r="D215" s="24"/>
    </row>
    <row r="216" spans="2:4" ht="14.25">
      <c r="B216" s="114"/>
      <c r="C216" s="37"/>
      <c r="D216" s="24"/>
    </row>
    <row r="217" spans="2:4" ht="14.25">
      <c r="B217" s="114"/>
      <c r="C217" s="37"/>
      <c r="D217" s="24"/>
    </row>
    <row r="218" spans="2:4" ht="14.25">
      <c r="B218" s="114"/>
      <c r="C218" s="37"/>
      <c r="D218" s="24"/>
    </row>
    <row r="219" spans="2:4" ht="14.25">
      <c r="B219" s="114"/>
      <c r="C219" s="37"/>
      <c r="D219" s="24"/>
    </row>
    <row r="220" spans="2:7" ht="15">
      <c r="B220" s="115" t="s">
        <v>49</v>
      </c>
      <c r="C220" s="116" t="s">
        <v>191</v>
      </c>
      <c r="D220" s="33"/>
      <c r="E220" s="172"/>
      <c r="F220" s="117"/>
      <c r="G220" s="118"/>
    </row>
    <row r="221" spans="2:7" ht="15">
      <c r="B221" s="119"/>
      <c r="C221" s="81" t="s">
        <v>184</v>
      </c>
      <c r="D221" s="120"/>
      <c r="E221" s="51"/>
      <c r="F221" s="51"/>
      <c r="G221" s="121"/>
    </row>
    <row r="222" spans="2:6" ht="14.25">
      <c r="B222" s="23"/>
      <c r="C222" s="23"/>
      <c r="D222" s="23"/>
      <c r="E222" s="122"/>
      <c r="F222" s="122"/>
    </row>
    <row r="223" spans="2:7" ht="14.25">
      <c r="B223" s="109" t="s">
        <v>44</v>
      </c>
      <c r="C223" s="110" t="s">
        <v>192</v>
      </c>
      <c r="D223" s="41" t="s">
        <v>20</v>
      </c>
      <c r="E223" s="61">
        <v>2</v>
      </c>
      <c r="F223" s="30">
        <v>2</v>
      </c>
      <c r="G223" s="30">
        <f aca="true" t="shared" si="6" ref="G223:G239">E223*F223</f>
        <v>4</v>
      </c>
    </row>
    <row r="224" spans="2:7" ht="14.25">
      <c r="B224" s="109" t="s">
        <v>49</v>
      </c>
      <c r="C224" s="110" t="s">
        <v>193</v>
      </c>
      <c r="D224" s="41" t="s">
        <v>20</v>
      </c>
      <c r="E224" s="61">
        <v>2</v>
      </c>
      <c r="F224" s="30">
        <v>1</v>
      </c>
      <c r="G224" s="30">
        <f t="shared" si="6"/>
        <v>2</v>
      </c>
    </row>
    <row r="225" spans="2:7" ht="14.25">
      <c r="B225" s="109" t="s">
        <v>54</v>
      </c>
      <c r="C225" s="110" t="s">
        <v>119</v>
      </c>
      <c r="D225" s="35" t="s">
        <v>83</v>
      </c>
      <c r="E225" s="61">
        <v>270</v>
      </c>
      <c r="F225" s="55">
        <v>15</v>
      </c>
      <c r="G225" s="30">
        <f t="shared" si="6"/>
        <v>4050</v>
      </c>
    </row>
    <row r="226" spans="2:7" ht="15.75" customHeight="1">
      <c r="B226" s="109" t="s">
        <v>56</v>
      </c>
      <c r="C226" s="110" t="s">
        <v>87</v>
      </c>
      <c r="D226" s="123" t="s">
        <v>83</v>
      </c>
      <c r="E226" s="61">
        <v>60</v>
      </c>
      <c r="F226" s="55">
        <v>15</v>
      </c>
      <c r="G226" s="30">
        <f t="shared" si="6"/>
        <v>900</v>
      </c>
    </row>
    <row r="227" spans="2:7" ht="14.25">
      <c r="B227" s="109" t="s">
        <v>58</v>
      </c>
      <c r="C227" s="110" t="s">
        <v>194</v>
      </c>
      <c r="D227" s="124" t="s">
        <v>83</v>
      </c>
      <c r="E227" s="61">
        <v>20</v>
      </c>
      <c r="F227" s="55">
        <v>60.3</v>
      </c>
      <c r="G227" s="30">
        <f t="shared" si="6"/>
        <v>1206</v>
      </c>
    </row>
    <row r="228" spans="2:7" ht="14.25">
      <c r="B228" s="109" t="s">
        <v>60</v>
      </c>
      <c r="C228" s="110" t="s">
        <v>195</v>
      </c>
      <c r="D228" s="124" t="s">
        <v>83</v>
      </c>
      <c r="E228" s="61">
        <v>20</v>
      </c>
      <c r="F228" s="30">
        <v>37</v>
      </c>
      <c r="G228" s="30">
        <f t="shared" si="6"/>
        <v>740</v>
      </c>
    </row>
    <row r="229" spans="2:7" ht="14.25">
      <c r="B229" s="109" t="s">
        <v>62</v>
      </c>
      <c r="C229" s="110" t="s">
        <v>130</v>
      </c>
      <c r="D229" s="124" t="s">
        <v>83</v>
      </c>
      <c r="E229" s="61">
        <v>10</v>
      </c>
      <c r="F229" s="55">
        <v>36</v>
      </c>
      <c r="G229" s="30">
        <f t="shared" si="6"/>
        <v>360</v>
      </c>
    </row>
    <row r="230" spans="2:7" ht="14.25">
      <c r="B230" s="109" t="s">
        <v>64</v>
      </c>
      <c r="C230" s="110" t="s">
        <v>196</v>
      </c>
      <c r="D230" s="124" t="s">
        <v>83</v>
      </c>
      <c r="E230" s="42">
        <v>5</v>
      </c>
      <c r="F230" s="30">
        <v>36</v>
      </c>
      <c r="G230" s="30">
        <f t="shared" si="6"/>
        <v>180</v>
      </c>
    </row>
    <row r="231" spans="2:11" ht="14.25">
      <c r="B231" s="109" t="s">
        <v>66</v>
      </c>
      <c r="C231" s="110" t="s">
        <v>197</v>
      </c>
      <c r="D231" s="124" t="s">
        <v>83</v>
      </c>
      <c r="E231" s="61">
        <v>60</v>
      </c>
      <c r="F231" s="30">
        <v>47</v>
      </c>
      <c r="G231" s="30">
        <f t="shared" si="6"/>
        <v>2820</v>
      </c>
      <c r="H231" s="66"/>
      <c r="K231" s="125"/>
    </row>
    <row r="232" spans="2:7" ht="14.25">
      <c r="B232" s="109" t="s">
        <v>68</v>
      </c>
      <c r="C232" s="110" t="s">
        <v>198</v>
      </c>
      <c r="D232" s="124" t="s">
        <v>83</v>
      </c>
      <c r="E232" s="42">
        <v>30</v>
      </c>
      <c r="F232" s="30">
        <v>26</v>
      </c>
      <c r="G232" s="30">
        <f t="shared" si="6"/>
        <v>780</v>
      </c>
    </row>
    <row r="233" spans="2:7" ht="14.25">
      <c r="B233" s="109" t="s">
        <v>70</v>
      </c>
      <c r="C233" s="110" t="s">
        <v>199</v>
      </c>
      <c r="D233" s="124" t="s">
        <v>83</v>
      </c>
      <c r="E233" s="42">
        <v>30</v>
      </c>
      <c r="F233" s="30">
        <v>27</v>
      </c>
      <c r="G233" s="30">
        <f t="shared" si="6"/>
        <v>810</v>
      </c>
    </row>
    <row r="234" spans="2:7" ht="14.25">
      <c r="B234" s="109" t="s">
        <v>72</v>
      </c>
      <c r="C234" s="110" t="s">
        <v>200</v>
      </c>
      <c r="D234" s="124" t="s">
        <v>83</v>
      </c>
      <c r="E234" s="42">
        <v>10</v>
      </c>
      <c r="F234" s="30">
        <v>27</v>
      </c>
      <c r="G234" s="30">
        <f t="shared" si="6"/>
        <v>270</v>
      </c>
    </row>
    <row r="235" spans="2:7" ht="14.25">
      <c r="B235" s="109" t="s">
        <v>74</v>
      </c>
      <c r="C235" s="110" t="s">
        <v>201</v>
      </c>
      <c r="D235" s="126" t="s">
        <v>202</v>
      </c>
      <c r="E235" s="42">
        <f>E236+E237*1.66</f>
        <v>93.19999999999999</v>
      </c>
      <c r="F235" s="55">
        <v>6</v>
      </c>
      <c r="G235" s="55">
        <f t="shared" si="6"/>
        <v>559.1999999999999</v>
      </c>
    </row>
    <row r="236" spans="2:7" ht="14.25">
      <c r="B236" s="109" t="s">
        <v>76</v>
      </c>
      <c r="C236" s="110" t="s">
        <v>203</v>
      </c>
      <c r="D236" s="124" t="s">
        <v>202</v>
      </c>
      <c r="E236" s="42">
        <v>60</v>
      </c>
      <c r="F236" s="55">
        <v>82.85</v>
      </c>
      <c r="G236" s="55">
        <f t="shared" si="6"/>
        <v>4971</v>
      </c>
    </row>
    <row r="237" spans="2:7" ht="14.25">
      <c r="B237" s="109" t="s">
        <v>78</v>
      </c>
      <c r="C237" s="110" t="s">
        <v>204</v>
      </c>
      <c r="D237" s="124" t="s">
        <v>5</v>
      </c>
      <c r="E237" s="42">
        <v>20</v>
      </c>
      <c r="F237" s="55">
        <v>23.91</v>
      </c>
      <c r="G237" s="30">
        <f t="shared" si="6"/>
        <v>478.2</v>
      </c>
    </row>
    <row r="238" spans="2:11" ht="14.25">
      <c r="B238" s="109" t="s">
        <v>81</v>
      </c>
      <c r="C238" s="110" t="s">
        <v>205</v>
      </c>
      <c r="D238" s="124" t="s">
        <v>206</v>
      </c>
      <c r="E238" s="42">
        <v>150</v>
      </c>
      <c r="F238" s="30">
        <v>0.3</v>
      </c>
      <c r="G238" s="30">
        <f t="shared" si="6"/>
        <v>45</v>
      </c>
      <c r="K238" s="125"/>
    </row>
    <row r="239" spans="2:7" ht="14.25">
      <c r="B239" s="109" t="s">
        <v>84</v>
      </c>
      <c r="C239" s="110" t="s">
        <v>207</v>
      </c>
      <c r="D239" s="124" t="s">
        <v>206</v>
      </c>
      <c r="E239" s="42">
        <v>150</v>
      </c>
      <c r="F239" s="30">
        <v>0.25</v>
      </c>
      <c r="G239" s="30">
        <f t="shared" si="6"/>
        <v>37.5</v>
      </c>
    </row>
    <row r="240" spans="2:6" ht="14.25">
      <c r="B240" s="127"/>
      <c r="C240" s="128"/>
      <c r="D240" s="46"/>
      <c r="E240" s="122"/>
      <c r="F240" s="122"/>
    </row>
    <row r="241" spans="2:7" ht="15">
      <c r="B241" s="156"/>
      <c r="C241" s="157" t="s">
        <v>220</v>
      </c>
      <c r="D241" s="158"/>
      <c r="E241" s="159"/>
      <c r="F241" s="159"/>
      <c r="G241" s="160">
        <f>SUM(G223:G240)</f>
        <v>18212.9</v>
      </c>
    </row>
    <row r="242" spans="2:6" ht="14.25">
      <c r="B242" s="127"/>
      <c r="C242" s="128"/>
      <c r="D242" s="46"/>
      <c r="E242" s="122"/>
      <c r="F242" s="122"/>
    </row>
    <row r="243" spans="2:6" ht="14.25">
      <c r="B243" s="127"/>
      <c r="C243" s="128"/>
      <c r="D243" s="46"/>
      <c r="E243" s="122"/>
      <c r="F243" s="122"/>
    </row>
    <row r="244" spans="2:6" ht="14.25">
      <c r="B244" s="127"/>
      <c r="C244" s="128"/>
      <c r="D244" s="46"/>
      <c r="E244" s="122"/>
      <c r="F244" s="122"/>
    </row>
    <row r="245" spans="2:6" ht="14.25">
      <c r="B245" s="127"/>
      <c r="C245" s="128"/>
      <c r="D245" s="46"/>
      <c r="E245" s="122"/>
      <c r="F245" s="122"/>
    </row>
    <row r="246" spans="4:11" ht="14.25">
      <c r="D246" s="46"/>
      <c r="I246" s="125"/>
      <c r="J246" s="125"/>
      <c r="K246" s="125"/>
    </row>
    <row r="247" spans="9:11" ht="14.25">
      <c r="I247" s="125"/>
      <c r="J247" s="125"/>
      <c r="K247" s="125"/>
    </row>
    <row r="248" spans="9:11" ht="14.25">
      <c r="I248" s="125"/>
      <c r="J248" s="125"/>
      <c r="K248" s="125"/>
    </row>
  </sheetData>
  <sheetProtection formatCells="0"/>
  <mergeCells count="14">
    <mergeCell ref="B19:F19"/>
    <mergeCell ref="B20:F20"/>
    <mergeCell ref="B16:E16"/>
    <mergeCell ref="B18:G18"/>
    <mergeCell ref="C139:F139"/>
    <mergeCell ref="C151:F151"/>
    <mergeCell ref="B6:G6"/>
    <mergeCell ref="B17:E17"/>
    <mergeCell ref="B13:E13"/>
    <mergeCell ref="B7:G7"/>
    <mergeCell ref="B14:E14"/>
    <mergeCell ref="F13:F14"/>
    <mergeCell ref="G13:G14"/>
    <mergeCell ref="B15:G15"/>
  </mergeCells>
  <printOptions/>
  <pageMargins left="0.7" right="0.7" top="0.75" bottom="0.75" header="0.3" footer="0.3"/>
  <pageSetup horizontalDpi="600" verticalDpi="600" orientation="landscape" paperSize="9" scale="93" r:id="rId1"/>
  <rowBreaks count="1" manualBreakCount="1">
    <brk id="219"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2020-10-06T09:15:52Z</cp:lastPrinted>
  <dcterms:created xsi:type="dcterms:W3CDTF">2011-01-07T06:49:08Z</dcterms:created>
  <dcterms:modified xsi:type="dcterms:W3CDTF">2021-03-17T08:58:24Z</dcterms:modified>
  <cp:category/>
  <cp:version/>
  <cp:contentType/>
  <cp:contentStatus/>
</cp:coreProperties>
</file>