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480" windowHeight="11595" activeTab="0"/>
  </bookViews>
  <sheets>
    <sheet name="Priloga B1" sheetId="1" r:id="rId1"/>
    <sheet name="Uvod" sheetId="2" r:id="rId2"/>
    <sheet name="Rekapitulacija" sheetId="3" r:id="rId3"/>
    <sheet name="POMETANJE - 1" sheetId="4" r:id="rId4"/>
    <sheet name="NAVLAKA - 1" sheetId="5" r:id="rId5"/>
    <sheet name="KOŠI - 1" sheetId="6" r:id="rId6"/>
    <sheet name="KOŠNJA -1" sheetId="7" r:id="rId7"/>
    <sheet name="GRABLJENJE - 1" sheetId="8" r:id="rId8"/>
    <sheet name="NASADI - 1" sheetId="9" r:id="rId9"/>
    <sheet name="ŽIVE MEJE - 1" sheetId="10" r:id="rId10"/>
    <sheet name="OSTALO - 1" sheetId="11" r:id="rId11"/>
  </sheets>
  <definedNames>
    <definedName name="_xlnm.Print_Area" localSheetId="8">'NASADI - 1'!$B$1:$M$106</definedName>
    <definedName name="_xlnm.Print_Area" localSheetId="4">'NAVLAKA - 1'!$B$1:$I$78</definedName>
    <definedName name="_xlnm.Print_Area" localSheetId="3">'POMETANJE - 1'!$A$1:$J$329</definedName>
    <definedName name="_xlnm.Print_Area" localSheetId="9">'ŽIVE MEJE - 1'!$A$1:$F$95</definedName>
    <definedName name="_xlnm.Print_Titles" localSheetId="5">'KOŠI - 1'!$3:$3</definedName>
  </definedNames>
  <calcPr fullCalcOnLoad="1"/>
</workbook>
</file>

<file path=xl/sharedStrings.xml><?xml version="1.0" encoding="utf-8"?>
<sst xmlns="http://schemas.openxmlformats.org/spreadsheetml/2006/main" count="2249" uniqueCount="811">
  <si>
    <t>m2</t>
  </si>
  <si>
    <t>VOJKOVA</t>
  </si>
  <si>
    <t>BARJE</t>
  </si>
  <si>
    <t>BAZOVIŠKA ULICA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</si>
  <si>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</si>
  <si>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</si>
  <si>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</si>
  <si>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</si>
  <si>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</si>
  <si>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</si>
  <si>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</si>
  <si>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</si>
  <si>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</si>
  <si>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</si>
  <si>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</si>
  <si>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</si>
  <si>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</si>
  <si>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</si>
  <si>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</si>
  <si>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</si>
  <si>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</si>
  <si>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</si>
  <si>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</si>
  <si>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</si>
  <si>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</si>
  <si>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</si>
  <si>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</si>
  <si>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</si>
  <si>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</si>
  <si>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</si>
  <si>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</si>
  <si>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</si>
  <si>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</si>
  <si>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</si>
  <si>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</si>
  <si>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</si>
  <si>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</si>
  <si>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</si>
  <si>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</si>
  <si>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</si>
  <si>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</si>
  <si>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</si>
  <si>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</si>
  <si>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</si>
  <si>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</si>
  <si>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</si>
  <si>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</si>
  <si>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</si>
  <si>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STRELIŠKA</t>
  </si>
  <si>
    <t>ŠKRABČEVA  8.</t>
  </si>
  <si>
    <t>TRG E.KARDELJA</t>
  </si>
  <si>
    <t>TRUBARJEVA</t>
  </si>
  <si>
    <t>TUMOVA</t>
  </si>
  <si>
    <t>ULICA M.KOGOJA</t>
  </si>
  <si>
    <t>TOPOLI</t>
  </si>
  <si>
    <t>VETRIŠČE</t>
  </si>
  <si>
    <t>GARAŽNA HIŠA - VHOD</t>
  </si>
  <si>
    <t>VODOVODNA</t>
  </si>
  <si>
    <t>VOJKOVA .KOL.STEZA</t>
  </si>
  <si>
    <t>VOJKOVA-PERLA</t>
  </si>
  <si>
    <t>VOJKOVA- POD IDEALOM</t>
  </si>
  <si>
    <t>VRTNA</t>
  </si>
  <si>
    <t>XXX.DIVIZIJE</t>
  </si>
  <si>
    <t>PDG KNJIŽNICA-PLOŠČAD</t>
  </si>
  <si>
    <t>RUSKI BLOKI-LEVO</t>
  </si>
  <si>
    <t>RUSKI BLOKI-DESNO</t>
  </si>
  <si>
    <t>LAVRIČEVA PODHOD</t>
  </si>
  <si>
    <t>GRČNA AP</t>
  </si>
  <si>
    <t>KOLESARSKA ERJ.-R.DOLINA</t>
  </si>
  <si>
    <t>SKB PLOŠČAD,STOPNICE</t>
  </si>
  <si>
    <t>NEBOTNIČNIK,STOP.PLOŠČAD</t>
  </si>
  <si>
    <t>RONDO KROMBERK</t>
  </si>
  <si>
    <t>VRTNICE</t>
  </si>
  <si>
    <t xml:space="preserve">VOJKOVA PETROL   </t>
  </si>
  <si>
    <t>KIDRIČEVA-VOJKOVA</t>
  </si>
  <si>
    <t>KIDRIČEVA-JELINČIČEVA</t>
  </si>
  <si>
    <t>KIDRIČEVA BEVKOV SPOMENIK</t>
  </si>
  <si>
    <t>KIDRIČEVA ERJAVČEVA</t>
  </si>
  <si>
    <t>KIDRIČEVA SPOMENIK BORCEM</t>
  </si>
  <si>
    <t>DELPINOVA TRAFIKA</t>
  </si>
  <si>
    <t>CANKARJEVA-GLASBENA</t>
  </si>
  <si>
    <t>IVANA REGENTA-PEŠPOT</t>
  </si>
  <si>
    <t>TOLMINSKIH P.-GREGORČIČEVA</t>
  </si>
  <si>
    <t>POKROVNE RASTLINE</t>
  </si>
  <si>
    <t>OB K.M.KNJIŽNICA</t>
  </si>
  <si>
    <t>VOJKOVA PETROL 2X</t>
  </si>
  <si>
    <t>VOJKOVA-LAVRIČEVA</t>
  </si>
  <si>
    <t>KIDRIČEVA VOJKOVA</t>
  </si>
  <si>
    <t>GRADNIKOVA KORITO</t>
  </si>
  <si>
    <t>GRADNIKOVA PESKOVNIK</t>
  </si>
  <si>
    <t>GRADNIKOVA ZA KULT.DOMOM</t>
  </si>
  <si>
    <t>DELPINOVA-GRADNIKOVA PASOVI</t>
  </si>
  <si>
    <t>DELPINOVA,VOGAL-HYPERICUM</t>
  </si>
  <si>
    <t>PLOŠČAD PDG KNJIŽNICA</t>
  </si>
  <si>
    <t>MED MO IN KNJIŽNICO</t>
  </si>
  <si>
    <t>DELPINOVA-TISE</t>
  </si>
  <si>
    <t>ZA MO - FOTOKOPIRNICA</t>
  </si>
  <si>
    <t>KAPELA AZALEJE</t>
  </si>
  <si>
    <t>O  P  I  S</t>
  </si>
  <si>
    <t>OB SPOMENIKU F.BEVKA</t>
  </si>
  <si>
    <t>ZA TRGOVSKIM CENTROM</t>
  </si>
  <si>
    <t>ZA KULTURNIM DOMOM</t>
  </si>
  <si>
    <t>PARK S. OD AVTOBUSNE POSTAJE</t>
  </si>
  <si>
    <t>PARK Z. OD AVTOBUSNE POSTAJE</t>
  </si>
  <si>
    <t>PARK J. OD AVTOBUSNE POSTAJE</t>
  </si>
  <si>
    <t>TRAVNIK-MESTNA OBČINA</t>
  </si>
  <si>
    <t>ZA MESTNO OBČINO</t>
  </si>
  <si>
    <t>MED KNJIŽNICO in PDG</t>
  </si>
  <si>
    <t>TRŽNICA</t>
  </si>
  <si>
    <t>ERJAVČEVA DO SAMOPOSTRŽBE</t>
  </si>
  <si>
    <t>ERJAVČEVA OD SAMOP. DO TIROV</t>
  </si>
  <si>
    <t>PAS ERJAVČEVA DO SAMOPOST.</t>
  </si>
  <si>
    <t>PAS ERJAVČEVA OD SAM. DO TIROV</t>
  </si>
  <si>
    <t>BAZOVIŠKA</t>
  </si>
  <si>
    <t>JELINČIČEVAULICA +SPOMENIK</t>
  </si>
  <si>
    <t>PREDOR, ŽELEŽNIČARSKA POT</t>
  </si>
  <si>
    <t>GRADNIKOVA ZUNAJ</t>
  </si>
  <si>
    <t>GRADNIKOVA NOTER</t>
  </si>
  <si>
    <t>CANKARJEVA  ZUNAJ</t>
  </si>
  <si>
    <t>CANKARJEVA NOTER</t>
  </si>
  <si>
    <t>REJČEVA BAZENI PARKING</t>
  </si>
  <si>
    <t>KIDRIČEVA DO CENTRA</t>
  </si>
  <si>
    <t>PARKING KBM</t>
  </si>
  <si>
    <t>LAVRIČEVA</t>
  </si>
  <si>
    <t>KARE VIII.</t>
  </si>
  <si>
    <t>GREGORČIČEVA</t>
  </si>
  <si>
    <t>BOROV GOZDIČEK</t>
  </si>
  <si>
    <t>RUSKI BLOKI</t>
  </si>
  <si>
    <t>OTROŠKO IGRIŠČE-TRŽNICA</t>
  </si>
  <si>
    <t>GRADNIKOVA 4</t>
  </si>
  <si>
    <t>PODHOD GRADNIKOVA</t>
  </si>
  <si>
    <t>LAVRIČEVA BREŽINA</t>
  </si>
  <si>
    <t>TRGOVSKI CENTER</t>
  </si>
  <si>
    <t>OB SPOMENIKU FRANCETA BEVKA</t>
  </si>
  <si>
    <t>PARK SEVERNO OD AVTOBUSNE POSTAJE</t>
  </si>
  <si>
    <t>PARK ZAHODNO OD AVTOBUSNE POSTAJE</t>
  </si>
  <si>
    <t>PARK JUŽNO OD AVTOBUSNE POSTAJE</t>
  </si>
  <si>
    <t>PRED MESTNO OBČINO</t>
  </si>
  <si>
    <t>DELPINOVA / ERJAVČEVA-TRUBARJEVA</t>
  </si>
  <si>
    <t xml:space="preserve">PREŠERNOVA </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</si>
  <si>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</si>
  <si>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</si>
  <si>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</si>
  <si>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</si>
  <si>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</si>
  <si>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</si>
  <si>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</si>
  <si>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</si>
  <si>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</si>
  <si>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KRIŽIŠČE KIDRIČEVA - VOJKOVA</t>
  </si>
  <si>
    <t>OB TRŽNICI</t>
  </si>
  <si>
    <t>MARIJA KOGOJA</t>
  </si>
  <si>
    <t>KAPELA</t>
  </si>
  <si>
    <t>VODOVODNA pot</t>
  </si>
  <si>
    <t>ERJAVČEVA (K-D)</t>
  </si>
  <si>
    <t>PARK  - OB SPOMENIKU FRANCETA BEVKA</t>
  </si>
  <si>
    <t>PARK  - JUŽNO OD AVTOBUSNE POSTAJE</t>
  </si>
  <si>
    <t>ZA NOVO KBM</t>
  </si>
  <si>
    <t>ERJAVČEVA - NOTER</t>
  </si>
  <si>
    <t>LAVRIČEVA RONDO</t>
  </si>
  <si>
    <t>KIDRIČEVA TEMELJNI KAMEN</t>
  </si>
  <si>
    <t>ERJAVČEVA PREDOR STOPNICE</t>
  </si>
  <si>
    <t>REJČEVA OD CANK. DO PRVOMAJSKA</t>
  </si>
  <si>
    <t>ERJAVČEVA mejni prehod</t>
  </si>
  <si>
    <t>VOJKOVA podhod Qlandija</t>
  </si>
  <si>
    <t>PDG KNJIŽNICA-stopnice</t>
  </si>
  <si>
    <t>GRČNA  brežine v podhodu</t>
  </si>
  <si>
    <t>KORITA T.P.</t>
  </si>
  <si>
    <t>GRČNA RONDO</t>
  </si>
  <si>
    <t>GRČNA PODHOD</t>
  </si>
  <si>
    <t>CANKARJEVA - LAVRIČEVA</t>
  </si>
  <si>
    <t>TOL. PUNTARJEV - ŠKARPNIKI</t>
  </si>
  <si>
    <t>GRČNA - VOJKOVA - B. GOZDIČEK</t>
  </si>
  <si>
    <t>GRČNA PODHOD - ŠKARPNIKI, BREŽINA</t>
  </si>
  <si>
    <t>CANKARJEVA - GLASBENA</t>
  </si>
  <si>
    <t>UL.T.PUNTARJEV-PAS MAXI VITA</t>
  </si>
  <si>
    <t>LAVRIČEVA GRADNIKVA OVINEK-NOVE</t>
  </si>
  <si>
    <t>DELPINOVA, VHOD TRŽNICA, TD</t>
  </si>
  <si>
    <t>KIDRIČEVA PARK JUG-ANADIA</t>
  </si>
  <si>
    <t>TOLMINSKIH PUNTARJEV HYPERICUM</t>
  </si>
  <si>
    <t>Ul.TOLMINSKIH PUNTARJEV-HS</t>
  </si>
  <si>
    <t>GRČNA RONDO  S PASOVI VOJKOVE</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</si>
  <si>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</si>
  <si>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</si>
  <si>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</si>
  <si>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</si>
  <si>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</si>
  <si>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</si>
  <si>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</si>
  <si>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GRAD.BRIGADE DO OBRT.DOMA</t>
  </si>
  <si>
    <t>GRAD.BRIGADE- PARKING</t>
  </si>
  <si>
    <t>GRAD.BRIGADE- PLOŠČAD</t>
  </si>
  <si>
    <t>GRAD.BRIGADE-IGRIŠČE</t>
  </si>
  <si>
    <t>GRADNIKOVE BRIGADE</t>
  </si>
  <si>
    <t>IVANA REGENTA</t>
  </si>
  <si>
    <t>KIDRIČEVA KBM</t>
  </si>
  <si>
    <t>LAVRIČEVA  KOL.STEZA</t>
  </si>
  <si>
    <t>P.TOMAŽIČA</t>
  </si>
  <si>
    <t>PREŠERNOVA ODCEPI</t>
  </si>
  <si>
    <t>R.SIMONITIJA</t>
  </si>
  <si>
    <t>RUTARJEVA ODCEPI</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</si>
  <si>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</si>
  <si>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</si>
  <si>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</si>
  <si>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</si>
  <si>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</si>
  <si>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</si>
  <si>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</si>
  <si>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</si>
  <si>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</si>
  <si>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</si>
  <si>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</si>
  <si>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</si>
  <si>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KIDRIČEVA( ERJAVČEVA-TRUBARJEVA)</t>
  </si>
  <si>
    <t>GRADNIKOVE BRIGADE-POVEZOVALNI HODNIK</t>
  </si>
  <si>
    <t>TRUBARJEVA ODCEPI</t>
  </si>
  <si>
    <t>pletje</t>
  </si>
  <si>
    <t>površina</t>
  </si>
  <si>
    <t>GRČNA-PREDOR</t>
  </si>
  <si>
    <t>RONDO GRČNA</t>
  </si>
  <si>
    <t>RONDO KROMBERK STEZA</t>
  </si>
  <si>
    <t>GRADNIKOVA ZUNAJ do obrtnega doma</t>
  </si>
  <si>
    <t>PAS ob Kornu</t>
  </si>
  <si>
    <t>NKBM zadaj</t>
  </si>
  <si>
    <t>GRADNIKOVA -LAVRIČEVA-JELINČIČEVA-KIDRIČEVA</t>
  </si>
  <si>
    <t>GRADNIKOVA -LAVRIČEVA-VOJKOVA</t>
  </si>
  <si>
    <t>RONDO GRČNA (Rotilia)</t>
  </si>
  <si>
    <t>KIDRIČEVA , vhod za KBM</t>
  </si>
  <si>
    <t>obrezovanje</t>
  </si>
  <si>
    <t>Delavec PK</t>
  </si>
  <si>
    <t>Delavec KV</t>
  </si>
  <si>
    <t>Poltovorno vozilo</t>
  </si>
  <si>
    <t>Tovorno vozilo 6-8 t</t>
  </si>
  <si>
    <t>Motorna žaga</t>
  </si>
  <si>
    <t>Motorne škarje</t>
  </si>
  <si>
    <t>Skupaj eur</t>
  </si>
  <si>
    <t>KROMBERŠKA naselje</t>
  </si>
  <si>
    <t>CONA</t>
  </si>
  <si>
    <t>12-II.2</t>
  </si>
  <si>
    <t>25-II.2</t>
  </si>
  <si>
    <t>50-II.2</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</si>
  <si>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</si>
  <si>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</si>
  <si>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</si>
  <si>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</si>
  <si>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</si>
  <si>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</si>
  <si>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</si>
  <si>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</si>
  <si>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</si>
  <si>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</si>
  <si>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</si>
  <si>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</si>
  <si>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</si>
  <si>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</si>
  <si>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</si>
  <si>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</si>
  <si>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</si>
  <si>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17</t>
  </si>
  <si>
    <t>CANKARJEVA 84</t>
  </si>
  <si>
    <t>CANKARJEVA PRI OŠ LEDINE</t>
  </si>
  <si>
    <t>DELPINOVA - TRG. HIŠA</t>
  </si>
  <si>
    <t>DELPINOVA 14</t>
  </si>
  <si>
    <t>DELPINOVA 24</t>
  </si>
  <si>
    <t>GREGORČIČEVA 13</t>
  </si>
  <si>
    <t>KAJUHOVA SKB</t>
  </si>
  <si>
    <t>KIDRIČEVA PERLA</t>
  </si>
  <si>
    <t>KIDRIČEVA ZA KBM</t>
  </si>
  <si>
    <t>KIDRIČEVA - VOJKOVA</t>
  </si>
  <si>
    <t>LEDINE 2-10</t>
  </si>
  <si>
    <t>ŠKRABČEVA</t>
  </si>
  <si>
    <t>UL. GRADNIKOVE BRIGADE 9</t>
  </si>
  <si>
    <t>UL. GRADNIKOVE BRIGADE 33 - TUŠ</t>
  </si>
  <si>
    <t>UL. GRADNIKOVE BRIGADE 57-61</t>
  </si>
  <si>
    <t>UL. GRADNIKOVE BRIGADE NOVO PARKIRIŠČE</t>
  </si>
  <si>
    <t>UL. 25 JUNIJA</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</si>
  <si>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</si>
  <si>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</si>
  <si>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</si>
  <si>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</si>
  <si>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</si>
  <si>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</si>
  <si>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</si>
  <si>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</si>
  <si>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</si>
  <si>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</si>
  <si>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</si>
  <si>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</si>
  <si>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</si>
  <si>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</si>
  <si>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</si>
  <si>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</si>
  <si>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</si>
  <si>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</si>
  <si>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</si>
  <si>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</si>
  <si>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</si>
  <si>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</si>
  <si>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</si>
  <si>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</si>
  <si>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</si>
  <si>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</si>
  <si>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</si>
  <si>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</si>
  <si>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</si>
  <si>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</si>
  <si>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</si>
  <si>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</si>
  <si>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</si>
  <si>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</si>
  <si>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</si>
  <si>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</si>
  <si>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</si>
  <si>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</si>
  <si>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</si>
  <si>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</si>
  <si>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</si>
  <si>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</si>
  <si>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</si>
  <si>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</si>
  <si>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</si>
  <si>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</si>
  <si>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</si>
  <si>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</si>
  <si>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</si>
  <si>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</si>
  <si>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</si>
  <si>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</si>
  <si>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</si>
  <si>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</si>
  <si>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</si>
  <si>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</si>
  <si>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</si>
  <si>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</si>
  <si>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</si>
  <si>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</si>
  <si>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</si>
  <si>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</si>
  <si>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</si>
  <si>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</si>
  <si>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</si>
  <si>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€/uro</t>
  </si>
  <si>
    <t xml:space="preserve">Traktor </t>
  </si>
  <si>
    <t>Skupaj v EUR z DDV</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</si>
  <si>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</si>
  <si>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</si>
  <si>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</si>
  <si>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</si>
  <si>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</si>
  <si>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</si>
  <si>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</si>
  <si>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</si>
  <si>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</si>
  <si>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</si>
  <si>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</si>
  <si>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</si>
  <si>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</si>
  <si>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</si>
  <si>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KORITA NG</t>
  </si>
  <si>
    <t>ŠKRABČEVA KAMELIJE</t>
  </si>
  <si>
    <t>vzdrževanje fontan,</t>
  </si>
  <si>
    <t>KIDRIČEVA( VOJKOVA-ERJAVČEVA)</t>
  </si>
  <si>
    <t>PRED EKONOMSKO ŠOLO v pasu</t>
  </si>
  <si>
    <t>RONDO GRČNA (lovorikovec ozkolistni)</t>
  </si>
  <si>
    <t>UL.GRADNIKOVE BRIGADE obrtni</t>
  </si>
  <si>
    <t>KIDRIČEVA za avtobusno</t>
  </si>
  <si>
    <t>GARAŽNA HIŠA GREGORČIČEVA</t>
  </si>
  <si>
    <t>tlak</t>
  </si>
  <si>
    <t>TRGOVSKI CENTER Alpina</t>
  </si>
  <si>
    <t>BOROV GOZDIČEK (Hansa)</t>
  </si>
  <si>
    <t>BOROV GOZDIČEK OB STOPNICAH(Megic)</t>
  </si>
  <si>
    <t>*</t>
  </si>
  <si>
    <t>stopnice</t>
  </si>
  <si>
    <t>12-II.3</t>
  </si>
  <si>
    <t>TRG VRTNICA</t>
  </si>
  <si>
    <t xml:space="preserve">TRGOVSKI CENTER </t>
  </si>
  <si>
    <t>voda, el. energija - ocena</t>
  </si>
  <si>
    <t>POBIRANJE NAVLAKE IN ODVOZ ODPADKOV</t>
  </si>
  <si>
    <t>VZDRŽEVANJE ZELENIC, PARKOV IN NASADOV</t>
  </si>
  <si>
    <t>XXX.DIVIZIJE (Goriški del)</t>
  </si>
  <si>
    <t>pešpot</t>
  </si>
  <si>
    <t>ERJAVČEVA (KIDRIČEVA-DELPINOVA)</t>
  </si>
  <si>
    <t>ERJAVČEVA (CANKARJEVA- KOLODVORSKA)</t>
  </si>
  <si>
    <t>GRAD.BRIG - POVEZOVALNI.POČNIK</t>
  </si>
  <si>
    <t>GRAD.BRIGADE-STEZA</t>
  </si>
  <si>
    <t>ERJAVČEVA OTROŠKO IGRIŠČE</t>
  </si>
  <si>
    <t>tlak. P.</t>
  </si>
  <si>
    <t>PEŠPOT ŠOLA LEDINE</t>
  </si>
  <si>
    <t>KIDRIČEVA (Do Bevkovega trga)</t>
  </si>
  <si>
    <t>ZA SPOMENIKOM E.RUSJANA</t>
  </si>
  <si>
    <t>BOROV GOZDIČEK - Otroško igrišče</t>
  </si>
  <si>
    <t>pes.-zel.</t>
  </si>
  <si>
    <t>GRADNIKOVE BRIGADE-OB KOL. STEZI</t>
  </si>
  <si>
    <t>ERJAVČEVA Otroško igrišče</t>
  </si>
  <si>
    <t>ERJAVČEVA - otroško igrišče</t>
  </si>
  <si>
    <t>obrezovanje nizkih vej dreves, odstranitev suhih dreves, menjava kolja</t>
  </si>
  <si>
    <t>vzdrževalna dela na komunalni opremi</t>
  </si>
  <si>
    <t>Nekatera dela na  javnih površinah bodo  opravljena na podlagi opravljenih efektivnih režijskih ur v skladu z veljavnim cenikom in sicer:</t>
  </si>
  <si>
    <t>VOJKOVA (RONDO - PREDOR)</t>
  </si>
  <si>
    <t>RUTARJEVA-odcepi</t>
  </si>
  <si>
    <t>DELPINOVA -TRUBARJEVA</t>
  </si>
  <si>
    <t>LEDINE  ZA GARAŽNO HIŠO</t>
  </si>
  <si>
    <t>DOM ŠC - TRIM STEZA</t>
  </si>
  <si>
    <t>TRŽNICA otroško igrišče</t>
  </si>
  <si>
    <t>SKEIT PARK</t>
  </si>
  <si>
    <t>BAZOVIŠKA PARKING-PASOVI</t>
  </si>
  <si>
    <t>ERJAVČEVA  PRI ST. BLOKIH</t>
  </si>
  <si>
    <t>UL.MARIJA KOGOJA Z IGRIŠČI</t>
  </si>
  <si>
    <t>VRTNA-PAS</t>
  </si>
  <si>
    <t>ERJAVČEVA - OTROŠKO IGRIŠČE</t>
  </si>
  <si>
    <t xml:space="preserve">CANKARJEVA - Spirea </t>
  </si>
  <si>
    <t>TRUBARJEVA - Spirea</t>
  </si>
  <si>
    <t>GNOJENJE VRTNIC  -delo</t>
  </si>
  <si>
    <t>Deratizacija zelenic, NG, 3x</t>
  </si>
  <si>
    <t>Dvigalo s košaro</t>
  </si>
  <si>
    <t>Nahrbtna kosilnica</t>
  </si>
  <si>
    <t>Pometalni stroj</t>
  </si>
  <si>
    <t>puhalnik</t>
  </si>
  <si>
    <t xml:space="preserve">1.1.8 OSTALA REŽIJSKA DELA NA JAVNIH POVRŠINAH </t>
  </si>
  <si>
    <t xml:space="preserve">zalivanje  nasadov v času sušnega obdobja,  </t>
  </si>
  <si>
    <t>košnja in čiščenje manjših nepredvidenih javnih površin, ipd.</t>
  </si>
  <si>
    <t xml:space="preserve">interventna dela </t>
  </si>
  <si>
    <t>PRVOMAJSKA odcep</t>
  </si>
  <si>
    <t xml:space="preserve">KOŠI NEDELJA tc, oi.bg,del, park </t>
  </si>
  <si>
    <t>CANKARJEVA-ploščad obrtnik</t>
  </si>
  <si>
    <t>50-II.3</t>
  </si>
  <si>
    <t>Skeit park</t>
  </si>
  <si>
    <t>DELPINOVA ŠOLSKI center</t>
  </si>
  <si>
    <t>PDG KNJIŽNICA- mokro čiščenje</t>
  </si>
  <si>
    <t>ploš, stop</t>
  </si>
  <si>
    <t>GNOJENJE nasadov- delo</t>
  </si>
  <si>
    <t>GNOJENJE  -material, kompost</t>
  </si>
  <si>
    <t>VZDRŽEVANJE BEVKOVEGA TRGA</t>
  </si>
  <si>
    <t>BEVKOV TRG pometanje</t>
  </si>
  <si>
    <t>BEVKOV TRG pometanje (1/3 površine)</t>
  </si>
  <si>
    <t>BEVKOV TRG - mokro strojno čiščenje</t>
  </si>
  <si>
    <t>BEVKOV TRG - mokro pol strojno- ročno čiščenje</t>
  </si>
  <si>
    <t>BEVKOV TRG - čiščenje peskolovcev</t>
  </si>
  <si>
    <t>h</t>
  </si>
  <si>
    <t>BEVKOV TRG -čiščenje rež</t>
  </si>
  <si>
    <t>BEVKOV TRG -čiščenje rež v klopeh</t>
  </si>
  <si>
    <t>BEVKOV TRG - čiščenje fontane</t>
  </si>
  <si>
    <t>Redna kontrola in servisiranje</t>
  </si>
  <si>
    <t>kos</t>
  </si>
  <si>
    <t>SKUPAJ vzdrževanje Bevkovega trga</t>
  </si>
  <si>
    <t>BEVKOV TRG -izpraznjevanje košev, sortiranje</t>
  </si>
  <si>
    <t>SKUPAJ VZDRŽEVANJE BEVKOVEGA TRGA</t>
  </si>
  <si>
    <t>priloga</t>
  </si>
  <si>
    <t>količina</t>
  </si>
  <si>
    <t>koš, kos</t>
  </si>
  <si>
    <t>čistilni stroj</t>
  </si>
  <si>
    <t>delavec</t>
  </si>
  <si>
    <t xml:space="preserve"> skupaj </t>
  </si>
  <si>
    <t>delavec h</t>
  </si>
  <si>
    <t>Material: kemikalije, fitri</t>
  </si>
  <si>
    <t>Generalno površinsko čiščenje fontane</t>
  </si>
  <si>
    <t>Visokotlačni čistilnik</t>
  </si>
  <si>
    <t>Servisno vozilo z orodjem</t>
  </si>
  <si>
    <t>PRILOGA B 1</t>
  </si>
  <si>
    <t xml:space="preserve">Priloga 1  </t>
  </si>
  <si>
    <t xml:space="preserve">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                                                                                                                                                                                                                                                                                                                           </t>
  </si>
  <si>
    <t xml:space="preserve">Glede na zgoraj navedeni pravilnik in razpoložljiva proračunska sredstva bo Koncesionar Komunala Nova Gorica d.d. po tem letnem programu izvajal aktivnosti, ki so razvidne in ovrednotene na preglednicah letnega programa GJS (PRILOGA »B1«).                                                                                                                                                                                                                                       </t>
  </si>
  <si>
    <t xml:space="preserve">O planiranih in izvedenih delih se predstavnika koncesionarja in koncendenta tedensko in dnevno pisno usklajujeta v skladu s tem letnim programom. O predvidenih aktivnostih je sproti obveščana tudi KS Nova Gorica.                                                                                                             </t>
  </si>
  <si>
    <t>Čistilno pral.stroj</t>
  </si>
  <si>
    <t xml:space="preserve">Sredstva, ki so namenjena za izvajanje GJS po tem programu, so zajeta v skupni postavki št. 07.234 »Urejanje in čiščenje javnih površin po koncesiji za mesto Nova Gorica« in sicer v višini 790.000,00 EUR.                                                                                                                                                                                                                     </t>
  </si>
  <si>
    <t>MOKRO ČIŠČENJE - TLA, STOPNJICE, STENE</t>
  </si>
  <si>
    <t>BEVKOV TRG - pranje sten podhodov</t>
  </si>
  <si>
    <t>KIDRIČEVA ERJAVČEVA KROŽIŠČE trajnice</t>
  </si>
  <si>
    <t>čiščenje vtokov in rešetk ob deževju,</t>
  </si>
  <si>
    <t xml:space="preserve">1. POJASNILO LETNEGA PROGRAMA </t>
  </si>
  <si>
    <t>RONDO-ERJAV.-KIDRIČ.T.PUNT.</t>
  </si>
  <si>
    <t>GRADNIKOVA RONDO</t>
  </si>
  <si>
    <t>LEDINE PEŠPOT   - prane plošče</t>
  </si>
  <si>
    <t>LEDINE PEŠPOT   - asfalt</t>
  </si>
  <si>
    <t>KOLODVORSKA -TRG MOZAIK</t>
  </si>
  <si>
    <t xml:space="preserve">ŠKRABČEVA </t>
  </si>
  <si>
    <t>VOJKOVA OD XXX. DIV. DO RONDO GRČNA</t>
  </si>
  <si>
    <t>VOJKOVA - ODCEP QULANDIJA</t>
  </si>
  <si>
    <t>CESTA 15.SEPTEMBRA - ODCEP 2X</t>
  </si>
  <si>
    <t>PRVOMAJSKA - RONDO</t>
  </si>
  <si>
    <t>STRELIŠKA ODCEP POD KAPELO</t>
  </si>
  <si>
    <t>PRVOMAJSKA ODCEP 3X</t>
  </si>
  <si>
    <t>ŠČEDNE OD SEMAFORJA DO ŠČEDEN</t>
  </si>
  <si>
    <t>NA POTOKU</t>
  </si>
  <si>
    <t>KIDRIČEVA OD VOJKOVE DO ERJAVČEVE</t>
  </si>
  <si>
    <t>DELPINOVA ODCEPI</t>
  </si>
  <si>
    <t>KIDRIČEVA OD VOJKOVE DO ERJEVČEVE</t>
  </si>
  <si>
    <t>KIDRIČEVA OD ERJAVČEVE DO TRUBARJEVE</t>
  </si>
  <si>
    <t>TRUBARJEVA PEŠPOT ŠOLA + PLOŠČAD</t>
  </si>
  <si>
    <t>25-II2.</t>
  </si>
  <si>
    <t>CANKARJEVA 74-76</t>
  </si>
  <si>
    <t>CANKARJEVA 9-11</t>
  </si>
  <si>
    <t>CANKARJEVA 14-16-20-26</t>
  </si>
  <si>
    <t>CANKARJEVA 42-44-46-50-52</t>
  </si>
  <si>
    <t>CANKARJEVA 62 - OBRTNIK</t>
  </si>
  <si>
    <t>CANKARJEVA 13-15</t>
  </si>
  <si>
    <t>CANKARJEVA 28-32-34-38</t>
  </si>
  <si>
    <t>TRUBARJEVA - JASLI</t>
  </si>
  <si>
    <t>ERJAVČEVA 9-11</t>
  </si>
  <si>
    <t>GREGORČIČEVA - 17 VVZ</t>
  </si>
  <si>
    <t>UL. GRADNIKOVE BRIGADE 11-23</t>
  </si>
  <si>
    <t>UL. GRADNIKOVE BRIGADE 27-29-31</t>
  </si>
  <si>
    <t>UL. GRADNIKOVE BRIGADE 33-35</t>
  </si>
  <si>
    <t>UL. GRADNIKOVE BRIGADE 7</t>
  </si>
  <si>
    <t>UL. GRADNIKOVE BRIGADE SDK</t>
  </si>
  <si>
    <t>UL. IVANA REGENTA 2</t>
  </si>
  <si>
    <t>UL. XXX. DIVIZIJE NAD GARAŽO</t>
  </si>
  <si>
    <t>UL. GRADNIKOVE BRIGADE  - LEVO</t>
  </si>
  <si>
    <t>UL. GRADNIKOVE BRIGADE  - LEVO ura</t>
  </si>
  <si>
    <t>UL. IVANA REGENTA 4</t>
  </si>
  <si>
    <t>UL. IVANA REGENTA 6</t>
  </si>
  <si>
    <t>GREGORČIČEVA NASPROTI HIŠE št. 31</t>
  </si>
  <si>
    <t>TRUBARJEVA - PRI O.Š.</t>
  </si>
  <si>
    <t>KIDRIČEVA - JUG PRI DOMU UPOKOJENCEV</t>
  </si>
  <si>
    <t>RUTARJEVA 4</t>
  </si>
  <si>
    <t>PREVALA - OBELEŽJE 1. SV VOJNE MADŽAROM</t>
  </si>
  <si>
    <t>VOJKOVA - BOROV GOZDIČEK</t>
  </si>
  <si>
    <t>BAZOVIŠKA - STADION</t>
  </si>
  <si>
    <t>UL. MARIJA KOGOJA 1A,B,C,D</t>
  </si>
  <si>
    <t>TOLM. PUNTARJEV - BOROV GOZDIČEK</t>
  </si>
  <si>
    <t xml:space="preserve">C. 25 JUNIJA </t>
  </si>
  <si>
    <t>REJČEVA PRI BAZENU</t>
  </si>
  <si>
    <t>KIDRIČEVA ZA ČEBELNJAKOM</t>
  </si>
  <si>
    <t>KOMBINIRANO POMETANJE GARAŽNIH HIŠ</t>
  </si>
  <si>
    <t>Ime ulice</t>
  </si>
  <si>
    <t>PO0447</t>
  </si>
  <si>
    <t>ERJAVČEVA ULICA</t>
  </si>
  <si>
    <t>PO0871</t>
  </si>
  <si>
    <t>DELPINOVA ULICA</t>
  </si>
  <si>
    <t>PO0873</t>
  </si>
  <si>
    <t>PO0874</t>
  </si>
  <si>
    <t>PO0875</t>
  </si>
  <si>
    <t>PO0876</t>
  </si>
  <si>
    <t>PO0877</t>
  </si>
  <si>
    <t>PO0878</t>
  </si>
  <si>
    <t>BIDOVČEVA ULICA</t>
  </si>
  <si>
    <t>PO0879</t>
  </si>
  <si>
    <t>ULICA ZORKA JELINČIČA</t>
  </si>
  <si>
    <t>PO0880</t>
  </si>
  <si>
    <t>ULICA MARIJA KOGOJA</t>
  </si>
  <si>
    <t>PO0881</t>
  </si>
  <si>
    <t>PO0883</t>
  </si>
  <si>
    <t>ULICA GRADNIKOVE BRIGADE</t>
  </si>
  <si>
    <t>PO0885</t>
  </si>
  <si>
    <t>VOJKOVA CESTA</t>
  </si>
  <si>
    <t>PO0886</t>
  </si>
  <si>
    <t>PO0889</t>
  </si>
  <si>
    <t>PO0890</t>
  </si>
  <si>
    <t>LEMUTOVA ULICA</t>
  </si>
  <si>
    <t>PO0892</t>
  </si>
  <si>
    <t>KAJUHOVA ULICA</t>
  </si>
  <si>
    <t>PO0893</t>
  </si>
  <si>
    <t>KIDRIČEVA ULICA</t>
  </si>
  <si>
    <t>PO0894</t>
  </si>
  <si>
    <t>VRTNA ULICA</t>
  </si>
  <si>
    <t>PO0901</t>
  </si>
  <si>
    <t>PO0902</t>
  </si>
  <si>
    <t>PO0903</t>
  </si>
  <si>
    <t>CANKARJEVA ULICA</t>
  </si>
  <si>
    <t>PO0906</t>
  </si>
  <si>
    <t>PO0907</t>
  </si>
  <si>
    <t>PO0909</t>
  </si>
  <si>
    <t>PO0911</t>
  </si>
  <si>
    <t>PO1060</t>
  </si>
  <si>
    <t>PO1061</t>
  </si>
  <si>
    <t>PO1062</t>
  </si>
  <si>
    <t>PO1065</t>
  </si>
  <si>
    <t>PO1067</t>
  </si>
  <si>
    <t>PO1070</t>
  </si>
  <si>
    <t>PO1071</t>
  </si>
  <si>
    <t>PO1072</t>
  </si>
  <si>
    <t>PO1073</t>
  </si>
  <si>
    <t>GREGORČIČEVA ULICA</t>
  </si>
  <si>
    <t>PO1101</t>
  </si>
  <si>
    <t>PO1103</t>
  </si>
  <si>
    <t>PO1106</t>
  </si>
  <si>
    <t>OTROŠKO IGRIŠČE</t>
  </si>
  <si>
    <t>PO1107</t>
  </si>
  <si>
    <t>PO1108</t>
  </si>
  <si>
    <t>PO1109</t>
  </si>
  <si>
    <t>PO1110</t>
  </si>
  <si>
    <t>PO1111</t>
  </si>
  <si>
    <t>PO1114</t>
  </si>
  <si>
    <t>PO1116</t>
  </si>
  <si>
    <t>TRUBARJEVA ULICA</t>
  </si>
  <si>
    <t>PO1117</t>
  </si>
  <si>
    <t>RUTARJEVA ULICA</t>
  </si>
  <si>
    <t>PO1120</t>
  </si>
  <si>
    <t>ULICA DR. KARLA LAVRIČA</t>
  </si>
  <si>
    <t>PO1121</t>
  </si>
  <si>
    <t>ULICA XXX. DIVIZIJE</t>
  </si>
  <si>
    <t>PO1123</t>
  </si>
  <si>
    <t>PO1124</t>
  </si>
  <si>
    <t>PO1125</t>
  </si>
  <si>
    <t>PO1126</t>
  </si>
  <si>
    <t>PO1134</t>
  </si>
  <si>
    <t>PO1135</t>
  </si>
  <si>
    <t>PO1137</t>
  </si>
  <si>
    <t>PO1138</t>
  </si>
  <si>
    <t>PO1139</t>
  </si>
  <si>
    <t>PO1140</t>
  </si>
  <si>
    <t>PO1141</t>
  </si>
  <si>
    <t>PO1143</t>
  </si>
  <si>
    <t>PO1144</t>
  </si>
  <si>
    <t>PO1147</t>
  </si>
  <si>
    <t>PO1408</t>
  </si>
  <si>
    <t>PO1409</t>
  </si>
  <si>
    <t>PO1410</t>
  </si>
  <si>
    <t>PO1411</t>
  </si>
  <si>
    <t>PO1412</t>
  </si>
  <si>
    <t>PO1414</t>
  </si>
  <si>
    <t>PO1416</t>
  </si>
  <si>
    <t>PO1426</t>
  </si>
  <si>
    <t>PO1427</t>
  </si>
  <si>
    <t>PO1431</t>
  </si>
  <si>
    <t>PO1435</t>
  </si>
  <si>
    <t>PO1436</t>
  </si>
  <si>
    <t>ŠKRABČEVA ULICA</t>
  </si>
  <si>
    <t>PO1446</t>
  </si>
  <si>
    <t>PO1481</t>
  </si>
  <si>
    <t>PO1489</t>
  </si>
  <si>
    <t>PO1492</t>
  </si>
  <si>
    <t>PO1531</t>
  </si>
  <si>
    <t>PO1535</t>
  </si>
  <si>
    <t>PO1606</t>
  </si>
  <si>
    <t>PO1608</t>
  </si>
  <si>
    <t>PO1613</t>
  </si>
  <si>
    <t>PO1632</t>
  </si>
  <si>
    <t>PO1683</t>
  </si>
  <si>
    <t>PO1704</t>
  </si>
  <si>
    <t>PO1755</t>
  </si>
  <si>
    <t>PO1773</t>
  </si>
  <si>
    <t>PO1883</t>
  </si>
  <si>
    <t>PO1884</t>
  </si>
  <si>
    <t>PO1917</t>
  </si>
  <si>
    <t>PO1955</t>
  </si>
  <si>
    <t>PIO1105</t>
  </si>
  <si>
    <t>PO898</t>
  </si>
  <si>
    <t>RUSKI BLOKI - LEVO</t>
  </si>
  <si>
    <t>RUSKI BLOKI - DESNO</t>
  </si>
  <si>
    <t>VOJKOVA OD GRČNE DO LAVRIČEVE</t>
  </si>
  <si>
    <t>RONDO QULANDIJA S PASOVI</t>
  </si>
  <si>
    <t>KAJUHOVA+ H.SVETI 4,6</t>
  </si>
  <si>
    <t xml:space="preserve">PREŠERNOVA HŠ .1 </t>
  </si>
  <si>
    <t>RUTARJEVA 4 OB PARKIRIŠČU</t>
  </si>
  <si>
    <t>LEMUTOVA OTROŠKO IGRIŠČE + K.M.</t>
  </si>
  <si>
    <t>UL.25.JUNIJA,</t>
  </si>
  <si>
    <t>OB KORNU - DESNI BREG</t>
  </si>
  <si>
    <t>OB KORNU - LEVI BREG</t>
  </si>
  <si>
    <t>CANKARJEVA 13-17</t>
  </si>
  <si>
    <t>CANKARJEVA OB IGRIŠČU OŠ</t>
  </si>
  <si>
    <t>DELPINOVA MED OŠ IN PC</t>
  </si>
  <si>
    <t>PIO0913</t>
  </si>
  <si>
    <t>ERJAVČEVA  7,9,11,13</t>
  </si>
  <si>
    <t>ERJAVČEVA 17</t>
  </si>
  <si>
    <t>GREGORČIČEVA OB DOMU UPOKOJENCEV</t>
  </si>
  <si>
    <t>GRGAR PREVALA - OBELEŽJE</t>
  </si>
  <si>
    <t>KIDRIČEVA  9 - PROJEKT</t>
  </si>
  <si>
    <t>KIDRIČEVA PRI KOZARI DO MOSTIČKA</t>
  </si>
  <si>
    <t>KIDRIČEVA RONDO S KRAKI</t>
  </si>
  <si>
    <t>KOSOVELOVA 2</t>
  </si>
  <si>
    <t>KOLODVORSKA PASJI POLIGON</t>
  </si>
  <si>
    <t>KROMBERŠKA NAD SOLKANSKO OBVOZNICO</t>
  </si>
  <si>
    <t>PARTIZANSKA PEŠPOT + IGRIŠČE</t>
  </si>
  <si>
    <t>PRVOMAJSKA 1,3,5,7,9</t>
  </si>
  <si>
    <t>PRVOMAJSKA 10-12</t>
  </si>
  <si>
    <t>STRELIŠKA OB PARKIRIŠČU TRIM STEZE</t>
  </si>
  <si>
    <t>STRELIŠKA TRIKOTNIK NAD CESTO</t>
  </si>
  <si>
    <t>ŠČEDNE OB KONT. MESTU</t>
  </si>
  <si>
    <t>VOJKOVA OD ALCATRAZA DO PETROLA</t>
  </si>
  <si>
    <t>CANKARJEVA OB OTROŠKEM IGRIŠČU</t>
  </si>
  <si>
    <t>KROMBERŠKA RONDO</t>
  </si>
  <si>
    <t>JELINČIČEVA OB VRTNICAH</t>
  </si>
  <si>
    <t>OB VODOVODNI POTI QULANDIJA - 25. JUNIJA</t>
  </si>
  <si>
    <t>BEVKOV SPOMENIK</t>
  </si>
  <si>
    <t>ULICA IVANA REGENTA</t>
  </si>
  <si>
    <t>KRIŽIŠČE Z GREGORČIČEVO</t>
  </si>
  <si>
    <t>REJČEVA LEKARNA</t>
  </si>
  <si>
    <t>TRG EDVARDA KARDELJA</t>
  </si>
  <si>
    <t>TRG  VRTNICA SPOMENIK KIDRIČA</t>
  </si>
  <si>
    <t>JELINČIČEVA KRIŽIŠČE Z GRADNIKOVO</t>
  </si>
  <si>
    <t>DELPINOVA TRAFIKA MIRATO</t>
  </si>
  <si>
    <t>ERJAVČEVA na opori ( PRI KS)</t>
  </si>
  <si>
    <t>PRED MO - ARKADE</t>
  </si>
  <si>
    <t>RONDO GRADNIKOVA - LAVRIČEVA</t>
  </si>
  <si>
    <t>PARK SEVER - MOZART 2X</t>
  </si>
  <si>
    <t>BOROV GOZDIČEK NADVOZ</t>
  </si>
  <si>
    <t>BOROV GOZDIČEK OB VOJKOVI</t>
  </si>
  <si>
    <t xml:space="preserve">DELPINOVA T.D. - STEBELNE </t>
  </si>
  <si>
    <t>KIDRIČEVA SEVER - STEBELNE</t>
  </si>
  <si>
    <t>RONDO QLANDIJA</t>
  </si>
  <si>
    <t>POKOPALIŠČE SV. TROJICA JASMIN</t>
  </si>
  <si>
    <t>REJČEVA - KRIŽIŠČE S CANKARJEVO</t>
  </si>
  <si>
    <t>KIDRIČEVA - ERJAVČEVA</t>
  </si>
  <si>
    <t>KIDRIČEVA RONDO OTOKI</t>
  </si>
  <si>
    <t>CANKARJEVA-ERJAVČEVA OTOKI HYPER.</t>
  </si>
  <si>
    <t>KIDRIČEVA PRI ŠT. 29-LIGUSTER</t>
  </si>
  <si>
    <t>CANKARJEVA 3 - SPIREA gredica</t>
  </si>
  <si>
    <t>ERJAVČEVA MMP - ŽIVA MEJA</t>
  </si>
  <si>
    <t>OTROŠKO IGRIŠČE LEDINE NA KONCU</t>
  </si>
  <si>
    <t>PRI OSNOVNI ŠOLI-PITTOSPORUM</t>
  </si>
  <si>
    <t>JELINČIČEVA EVONIMUS</t>
  </si>
  <si>
    <t>JELINČIČEVA LAURUS</t>
  </si>
  <si>
    <t>VRTNA OD BANKE DO PRVEGA VHODA</t>
  </si>
  <si>
    <t>KULTURNI DOM - SDK</t>
  </si>
  <si>
    <t>PARK SEVER</t>
  </si>
  <si>
    <t>PARK JUG - VEČ POVRŠIN</t>
  </si>
  <si>
    <t>LEDINE 1.OTROŠKO IGRIŠČE</t>
  </si>
  <si>
    <t>ŽIVA MEJA TRŽNICA KOMPLET</t>
  </si>
  <si>
    <t>MED OBČINO,KNJIŽNICO IN ARHIVOM</t>
  </si>
  <si>
    <t>ZA OBČINO PRI KOPIRNICI LAURUS</t>
  </si>
  <si>
    <t>PRI CVRČKU PYRACANTA</t>
  </si>
  <si>
    <t>G.B.11 PYRACANTA</t>
  </si>
  <si>
    <t>G.B.11 LONICERA</t>
  </si>
  <si>
    <t>ZA NOVIM Z.D.-LIGUSTER</t>
  </si>
  <si>
    <t>PRI OBRTNIKU LAURUS</t>
  </si>
  <si>
    <t>PRI OBRTNIKU LIGUSTER</t>
  </si>
  <si>
    <t>LAURUS 1 82-84</t>
  </si>
  <si>
    <t>LAURUS 2 82-84</t>
  </si>
  <si>
    <t>KRIŽIŠČE Z ERJAVČEVO-PUŠPAN</t>
  </si>
  <si>
    <t>PRI ČEBELNJAKU-VEČ POVRŠIN</t>
  </si>
  <si>
    <t>OB KAREJU 8 DO TABLE N.GORICA</t>
  </si>
  <si>
    <t>DELPINOVA 3 SPIREA</t>
  </si>
  <si>
    <t>IDEA SPIREA</t>
  </si>
  <si>
    <t>CANKARJEVA 42-44</t>
  </si>
  <si>
    <t>PRI ČEBELNJAKU - LAURUS</t>
  </si>
  <si>
    <t>KIDRIČEVA RUSKI BLOKI LEVO OB CESTI</t>
  </si>
  <si>
    <t>V KRIŽIŠČU Z LAVRIČEVO pri km C.76</t>
  </si>
  <si>
    <t>PARK ZAHODNO OD A.P. več površin</t>
  </si>
  <si>
    <t>CANKARJEVA 15-PARKIRIŠČE</t>
  </si>
  <si>
    <t>PEŠPOT MED 15-17 ENOSTRANSKO</t>
  </si>
  <si>
    <t>PEŠPOT MED 13-15</t>
  </si>
  <si>
    <t>CANKARJEVA 50-PRI KIOSKU-BIVŠEM</t>
  </si>
  <si>
    <t>PARKIRIŠČE CANKARJEVA 62</t>
  </si>
  <si>
    <t>G.B. 33 LAURUS</t>
  </si>
  <si>
    <t>G.B. 33 OB STOPNICAH - LAURUS</t>
  </si>
  <si>
    <t>RUSKI BLOKI OB PARK.LAURUS</t>
  </si>
  <si>
    <t>KID. JUG DESNO, OB VHODU- LAURUS</t>
  </si>
  <si>
    <t>KID.JUG- PIRACANTA</t>
  </si>
  <si>
    <t>KAJUHOVA OB PARKIRIŠČU- LAURUS</t>
  </si>
  <si>
    <t>GRADNIKOVA 49- VEČ POVRŠIN</t>
  </si>
  <si>
    <t>LAVRIČEVA NA BREŽINI- VEČ POVRŠIN</t>
  </si>
  <si>
    <t>PRI RUSKIH BLOKIH</t>
  </si>
  <si>
    <t>CANKARJEVA ZA  ŠT.44 ENOSTRANSKO</t>
  </si>
  <si>
    <t>PRI MESNICI ENOSTRANSKO</t>
  </si>
  <si>
    <t>RONDO KROMBERK SPIREA</t>
  </si>
  <si>
    <t>XXX.DIV. OB GAR.HIŠI ENOSTRANSKO-PYRACANTA</t>
  </si>
  <si>
    <t>CANKARJEVA ULICA ZA BLOKI 13-15</t>
  </si>
  <si>
    <t>CANKARJEVA 3 - SPIREA</t>
  </si>
  <si>
    <t>OB TELOVADNICI</t>
  </si>
  <si>
    <t>PRI TRGOVINI BRUMAT</t>
  </si>
  <si>
    <t>RAZNE ŽIVE MEJE NA POVRŠINI</t>
  </si>
  <si>
    <t>OB PARKIRIŠČU PRI OŠ LEDINE</t>
  </si>
  <si>
    <t>CANKARJEVA IGRIŠČE 50/54</t>
  </si>
  <si>
    <t>ZA METULJEM ELEAGNUS</t>
  </si>
  <si>
    <t>CANKARJEVA 24 SPIREA</t>
  </si>
  <si>
    <t>NEBOTIČNIK</t>
  </si>
  <si>
    <t>GREGORČIČEVA 13 + 15.SEPTEMBER</t>
  </si>
  <si>
    <t>VETRIŠČE LAURUS</t>
  </si>
  <si>
    <t>KAPELA LAURUS</t>
  </si>
  <si>
    <t>MED ERJAVČEVO IN M. KOGOJA</t>
  </si>
  <si>
    <t>VHOD NA TRŽNICO</t>
  </si>
  <si>
    <t>MARUŠIČEVA ULICA</t>
  </si>
  <si>
    <t>MARUŠIČEVA ENOSTRANSKO</t>
  </si>
  <si>
    <t>BIDOVČEVA ENOSTRANSKO</t>
  </si>
  <si>
    <t>KAJUHOVA PRI ŠT. 4</t>
  </si>
  <si>
    <t>TISA PRI GARFILDU</t>
  </si>
  <si>
    <t>OTR. IGRIŠČE PIRACANTA</t>
  </si>
  <si>
    <t>OTR. IGRIČE GRMOVNICE VEČ POVRŠIN</t>
  </si>
  <si>
    <t>TRUBARJEVA 4</t>
  </si>
  <si>
    <t>ERJAVČEVA PRI KM- ŽELEZ. DOM JASMIN</t>
  </si>
  <si>
    <t>PRI VREMENSKI POSTAJI</t>
  </si>
  <si>
    <t>ERJAVČEVA 34 LAURUS</t>
  </si>
  <si>
    <t>CANKARJEVA 82-84 ELEAGNUS VEČ POVRŠIN</t>
  </si>
  <si>
    <t>M. KOGOJA - OB K.M. JASMIN</t>
  </si>
  <si>
    <t>SKUPAJ</t>
  </si>
  <si>
    <t>GRADNIKOVA ZA 27</t>
  </si>
  <si>
    <t>PRI KING'S BARU OLEANDRI</t>
  </si>
  <si>
    <t>MED STERELIŠKO IN KORNOM</t>
  </si>
  <si>
    <t>VOJKOVA OD ALKATRAZA DO PETRROLA</t>
  </si>
  <si>
    <t>KROMBERŠKA CESTA PAS</t>
  </si>
  <si>
    <t>PREVALA OBELEŽJE MADŽARSKIM VOJAKOM</t>
  </si>
  <si>
    <t>PRVOMAJSKA KRIŽIŠČE M. ŠTRUKELJ</t>
  </si>
  <si>
    <t>PO0823</t>
  </si>
  <si>
    <t xml:space="preserve">KAPELA </t>
  </si>
  <si>
    <t>KAPELA PROTI ITALIJI</t>
  </si>
  <si>
    <r>
      <t>cena(</t>
    </r>
    <r>
      <rPr>
        <b/>
        <sz val="12"/>
        <rFont val="Calibri"/>
        <family val="2"/>
      </rPr>
      <t>€</t>
    </r>
    <r>
      <rPr>
        <b/>
        <sz val="12"/>
        <rFont val="Arial CE"/>
        <family val="2"/>
      </rPr>
      <t>) enoto</t>
    </r>
  </si>
  <si>
    <r>
      <t>skupna cena(</t>
    </r>
    <r>
      <rPr>
        <b/>
        <sz val="12"/>
        <rFont val="Calibri"/>
        <family val="2"/>
      </rPr>
      <t>€</t>
    </r>
    <r>
      <rPr>
        <b/>
        <sz val="12"/>
        <rFont val="Arial CE"/>
        <family val="2"/>
      </rPr>
      <t>)</t>
    </r>
  </si>
  <si>
    <t>STRELIŠKA ODCEP DO LESENEGA MOSTA</t>
  </si>
  <si>
    <t>GRČNA ODCEP QULANDIJA</t>
  </si>
  <si>
    <t>PRILOGA B1</t>
  </si>
  <si>
    <t>PROGRAM IZVAJANJA GJS UREJANJA IN ČIŠČENJA JAVNIH POVRŠIN NA OBMOČJU MESTNE OBČINE NOVA GORICA ZA MESTO NOVA GORICA ZA LETO 2022</t>
  </si>
  <si>
    <t xml:space="preserve"> Koncesionar: Komunala Nova Gorica d.d.</t>
  </si>
  <si>
    <t>PROGRAM  IZVAJANJA GJS UREJANJA IN ČIŠČENJA JAVNIH POVRŠIN NA OBMOČJU MESTA NOVA GORICA ZA LETO 2022</t>
  </si>
  <si>
    <t xml:space="preserve">Koncesionar: Komunala Nova Gorica d.d. </t>
  </si>
  <si>
    <t xml:space="preserve">V letu 2022 bo na območju izvajanja gospodarske javne službe  standard vzdrževanja javnih površin primerljiv z letom 2021, vsekakor pa bo pogostost pometanja, pobiranja navlake in praznjenja košev manjša, kot je predvideno v Pravilniku o urejanju in čiščenju javnih površin.                                                               </t>
  </si>
  <si>
    <t>PEŠ POT OB KORNU DO KOZARE</t>
  </si>
  <si>
    <t>TOLMINSKIH PUNTARJEV PASOVI</t>
  </si>
  <si>
    <t>GORTANOVA VAROVANA STANOVANJA</t>
  </si>
  <si>
    <t xml:space="preserve">KIDRIČEVA TRIKOTNIK PRED UPR. ST. MO </t>
  </si>
  <si>
    <t>KROMBERŠKA RODO - PROTI KROMBERŠKI</t>
  </si>
  <si>
    <t>KROMBERŠKA RODO - PROTI VETRIŠČU</t>
  </si>
  <si>
    <t>KROMBERŠKA RODO - PROTI OBVOZNICI</t>
  </si>
  <si>
    <t>GRADNIKOVA NOTER TUŠ- 2 GREDICI</t>
  </si>
  <si>
    <t>MEJNI PREHOD SOLKAN</t>
  </si>
  <si>
    <t>MEJNI PREHOD ERJAVČEVA- 3 GREDICE</t>
  </si>
  <si>
    <t>ERJAVČEVA PRED TIRI- 2 GREDICI</t>
  </si>
  <si>
    <t xml:space="preserve">KIDRIČEVA 9 </t>
  </si>
  <si>
    <t>ZBIRNIK IZVAJANJA JAVNE SLUŽBE UREJANJE IN ČIŠČENJE JAVNIH POVRŠIN PO DEJAVNOSTIH NA OBMOČJU MESTNE OBČINE NOVA GORICA ZA MESTO NOVA GORICA ZA  LETO 2022</t>
  </si>
  <si>
    <t>Koncesionar: Komunala Nova Gorica d.d.</t>
  </si>
  <si>
    <t xml:space="preserve">V preglednicah so razvidne intenzivnosti vzdrževanja v posameznih conah, količine in cene po enoti po veljavnem ceniku. Iz zbirnika oziroma rekapitulacije je razvidno, da skupna vrednost letnega programa vključno z DDV znaša 789.999,68 EUR, kar ustreza zgoraj navedenim razpoložljivim sredstvom proračuna za leto 2022.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</si>
</sst>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0000\ _S_I_T_-;\-* #,##0.0000\ _S_I_T_-;_-* &quot;-&quot;??\ _S_I_T_-;_-@_-"/>
    <numFmt numFmtId="183" formatCode="#,##0.00_ ;\-#,##0.00\ "/>
    <numFmt numFmtId="184" formatCode="#,##0_ ;\-#,##0\ "/>
    <numFmt numFmtId="185" formatCode="0.0"/>
    <numFmt numFmtId="186" formatCode="0_ ;\-0\ "/>
    <numFmt numFmtId="187" formatCode="&quot;True&quot;;&quot;True&quot;;&quot;False&quot;"/>
    <numFmt numFmtId="188" formatCode="&quot;On&quot;;&quot;On&quot;;&quot;Off&quot;"/>
    <numFmt numFmtId="189" formatCode="0.00_ ;\-0.00\ "/>
    <numFmt numFmtId="190" formatCode="0.00;[Red]0.00"/>
    <numFmt numFmtId="191" formatCode="0.00_ ;[Red]\-0.00\ "/>
    <numFmt numFmtId="192" formatCode="#,##0.00_ ;[Red]\-#,##0.00\ "/>
    <numFmt numFmtId="193" formatCode="#,##0.000"/>
    <numFmt numFmtId="194" formatCode="0.000"/>
    <numFmt numFmtId="195" formatCode="#,##0.00;[Red]#,##0.00"/>
    <numFmt numFmtId="196" formatCode="#,##0.0"/>
    <numFmt numFmtId="197" formatCode="[$€-2]\ #,##0.00_);[Red]\([$€-2]\ #,##0.00\)"/>
    <numFmt numFmtId="198" formatCode="[$-424]dddd\,\ dd\.\ mmmm\ yyyy"/>
  </numFmts>
  <fonts count="74">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sz val="11"/>
      <name val="Arial"/>
      <family val="2"/>
    </font>
    <font>
      <b/>
      <sz val="11"/>
      <name val="Arial CE"/>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14"/>
      <name val="Arial"/>
      <family val="2"/>
    </font>
    <font>
      <sz val="14"/>
      <name val="Arial"/>
      <family val="2"/>
    </font>
    <font>
      <b/>
      <sz val="20"/>
      <name val="Arial"/>
      <family val="2"/>
    </font>
    <font>
      <sz val="11"/>
      <name val="Symbol"/>
      <family val="1"/>
    </font>
    <font>
      <b/>
      <sz val="12"/>
      <name val="Calibri"/>
      <family val="2"/>
    </font>
    <font>
      <sz val="2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b/>
      <i/>
      <sz val="11"/>
      <color indexed="8"/>
      <name val="Arial CE"/>
      <family val="2"/>
    </font>
    <font>
      <sz val="11"/>
      <color indexed="8"/>
      <name val="Arial CE"/>
      <family val="2"/>
    </font>
    <font>
      <b/>
      <sz val="12"/>
      <color indexed="8"/>
      <name val="Arial"/>
      <family val="2"/>
    </font>
    <font>
      <sz val="11"/>
      <color indexed="8"/>
      <name val="Arial"/>
      <family val="2"/>
    </font>
    <font>
      <sz val="12"/>
      <color indexed="8"/>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b/>
      <i/>
      <sz val="11"/>
      <color theme="1"/>
      <name val="Arial CE"/>
      <family val="2"/>
    </font>
    <font>
      <sz val="11"/>
      <color theme="1"/>
      <name val="Arial CE"/>
      <family val="2"/>
    </font>
    <font>
      <b/>
      <sz val="12"/>
      <color theme="1"/>
      <name val="Arial"/>
      <family val="2"/>
    </font>
    <font>
      <sz val="11"/>
      <color rgb="FF000000"/>
      <name val="Arial"/>
      <family val="2"/>
    </font>
    <font>
      <sz val="12"/>
      <color theme="1"/>
      <name val="Arial C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color indexed="63"/>
      </top>
      <bottom style="medium"/>
    </border>
    <border>
      <left style="medium"/>
      <right style="thin"/>
      <top style="medium"/>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1" fillId="0" borderId="0" applyNumberFormat="0" applyFill="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60" fillId="0" borderId="6" applyNumberFormat="0" applyFill="0" applyAlignment="0" applyProtection="0"/>
    <xf numFmtId="0" fontId="61" fillId="29" borderId="7" applyNumberFormat="0" applyAlignment="0" applyProtection="0"/>
    <xf numFmtId="0" fontId="62" fillId="20" borderId="8" applyNumberFormat="0" applyAlignment="0" applyProtection="0"/>
    <xf numFmtId="0" fontId="63"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1" borderId="8" applyNumberFormat="0" applyAlignment="0" applyProtection="0"/>
    <xf numFmtId="0" fontId="65" fillId="0" borderId="9" applyNumberFormat="0" applyFill="0" applyAlignment="0" applyProtection="0"/>
  </cellStyleXfs>
  <cellXfs count="521">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5" fillId="0" borderId="11" xfId="0" applyFont="1" applyBorder="1" applyAlignment="1">
      <alignment/>
    </xf>
    <xf numFmtId="194" fontId="4" fillId="0" borderId="0" xfId="0" applyNumberFormat="1" applyFont="1" applyAlignment="1">
      <alignment/>
    </xf>
    <xf numFmtId="0" fontId="4" fillId="0" borderId="0" xfId="0" applyFont="1" applyAlignment="1">
      <alignment horizontal="center"/>
    </xf>
    <xf numFmtId="0" fontId="4" fillId="0" borderId="0" xfId="0" applyFont="1" applyBorder="1" applyAlignment="1">
      <alignment/>
    </xf>
    <xf numFmtId="194"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2" xfId="0" applyFont="1" applyBorder="1" applyAlignment="1">
      <alignment/>
    </xf>
    <xf numFmtId="0" fontId="4" fillId="0" borderId="13" xfId="0" applyFont="1" applyBorder="1" applyAlignment="1">
      <alignment/>
    </xf>
    <xf numFmtId="3" fontId="4" fillId="0" borderId="14" xfId="59" applyNumberFormat="1" applyFont="1" applyBorder="1" applyAlignment="1">
      <alignment horizontal="center"/>
    </xf>
    <xf numFmtId="3" fontId="4" fillId="0" borderId="15" xfId="59" applyNumberFormat="1" applyFont="1" applyBorder="1" applyAlignment="1">
      <alignment horizontal="center"/>
    </xf>
    <xf numFmtId="3" fontId="5" fillId="0" borderId="16"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173" fontId="6" fillId="0" borderId="0" xfId="59" applyFont="1" applyAlignment="1">
      <alignment/>
    </xf>
    <xf numFmtId="194" fontId="6" fillId="0" borderId="0" xfId="59" applyNumberFormat="1" applyFont="1" applyAlignment="1">
      <alignment/>
    </xf>
    <xf numFmtId="17" fontId="7" fillId="0" borderId="0" xfId="0" applyNumberFormat="1" applyFont="1" applyAlignment="1">
      <alignment/>
    </xf>
    <xf numFmtId="0" fontId="8" fillId="0" borderId="17" xfId="0" applyFont="1" applyBorder="1" applyAlignment="1">
      <alignment/>
    </xf>
    <xf numFmtId="0" fontId="4" fillId="0" borderId="11" xfId="0" applyFont="1" applyBorder="1" applyAlignment="1">
      <alignment/>
    </xf>
    <xf numFmtId="194" fontId="4" fillId="0" borderId="14" xfId="59" applyNumberFormat="1" applyFont="1" applyBorder="1" applyAlignment="1">
      <alignment horizontal="center"/>
    </xf>
    <xf numFmtId="193" fontId="4" fillId="0" borderId="14" xfId="59" applyNumberFormat="1" applyFont="1" applyBorder="1" applyAlignment="1">
      <alignment horizontal="center"/>
    </xf>
    <xf numFmtId="3" fontId="5" fillId="0" borderId="18" xfId="0" applyNumberFormat="1" applyFont="1" applyBorder="1" applyAlignment="1">
      <alignment/>
    </xf>
    <xf numFmtId="3" fontId="5" fillId="0" borderId="19" xfId="0" applyNumberFormat="1" applyFont="1" applyBorder="1" applyAlignment="1">
      <alignment/>
    </xf>
    <xf numFmtId="3" fontId="5" fillId="0" borderId="19" xfId="0" applyNumberFormat="1" applyFont="1" applyBorder="1" applyAlignment="1">
      <alignment horizontal="center"/>
    </xf>
    <xf numFmtId="194" fontId="0" fillId="0" borderId="0" xfId="0" applyNumberFormat="1" applyFont="1" applyAlignment="1">
      <alignment/>
    </xf>
    <xf numFmtId="193" fontId="0" fillId="0" borderId="0" xfId="0" applyNumberFormat="1" applyFont="1" applyAlignment="1">
      <alignment/>
    </xf>
    <xf numFmtId="4" fontId="5" fillId="0" borderId="11" xfId="0" applyNumberFormat="1" applyFont="1" applyBorder="1" applyAlignment="1">
      <alignment horizontal="center"/>
    </xf>
    <xf numFmtId="4" fontId="4" fillId="0" borderId="20" xfId="0" applyNumberFormat="1" applyFont="1" applyBorder="1" applyAlignment="1">
      <alignment/>
    </xf>
    <xf numFmtId="4" fontId="4" fillId="0" borderId="21" xfId="0" applyNumberFormat="1" applyFont="1" applyBorder="1" applyAlignment="1">
      <alignment/>
    </xf>
    <xf numFmtId="4" fontId="5" fillId="0" borderId="11"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173" fontId="11" fillId="0" borderId="0" xfId="59" applyFont="1" applyBorder="1" applyAlignment="1">
      <alignment/>
    </xf>
    <xf numFmtId="193" fontId="11" fillId="0" borderId="0" xfId="59" applyNumberFormat="1" applyFont="1" applyBorder="1" applyAlignment="1">
      <alignment/>
    </xf>
    <xf numFmtId="173" fontId="9" fillId="0" borderId="0" xfId="59" applyFont="1" applyBorder="1" applyAlignment="1">
      <alignment/>
    </xf>
    <xf numFmtId="3" fontId="11" fillId="0" borderId="0" xfId="0" applyNumberFormat="1" applyFont="1" applyBorder="1" applyAlignment="1">
      <alignment/>
    </xf>
    <xf numFmtId="183" fontId="11" fillId="0" borderId="0" xfId="59" applyNumberFormat="1" applyFont="1" applyAlignment="1">
      <alignment/>
    </xf>
    <xf numFmtId="173" fontId="11" fillId="0" borderId="0" xfId="59" applyFont="1" applyAlignment="1">
      <alignment/>
    </xf>
    <xf numFmtId="0" fontId="11" fillId="0" borderId="22" xfId="0" applyFont="1" applyBorder="1" applyAlignment="1">
      <alignment/>
    </xf>
    <xf numFmtId="0" fontId="11" fillId="0" borderId="18" xfId="0" applyFont="1" applyBorder="1" applyAlignment="1">
      <alignment/>
    </xf>
    <xf numFmtId="0" fontId="11" fillId="0" borderId="18" xfId="0" applyFont="1" applyBorder="1" applyAlignment="1">
      <alignment horizontal="center"/>
    </xf>
    <xf numFmtId="173" fontId="11" fillId="0" borderId="18" xfId="59" applyFont="1" applyBorder="1" applyAlignment="1">
      <alignment horizontal="center"/>
    </xf>
    <xf numFmtId="193" fontId="11" fillId="0" borderId="18" xfId="0" applyNumberFormat="1" applyFont="1" applyBorder="1" applyAlignment="1">
      <alignment/>
    </xf>
    <xf numFmtId="0" fontId="11" fillId="0" borderId="23" xfId="0" applyFont="1" applyBorder="1" applyAlignment="1">
      <alignment/>
    </xf>
    <xf numFmtId="0" fontId="9" fillId="0" borderId="12"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93" fontId="9" fillId="0" borderId="14" xfId="0" applyNumberFormat="1" applyFont="1" applyBorder="1" applyAlignment="1">
      <alignment/>
    </xf>
    <xf numFmtId="4" fontId="9" fillId="0" borderId="24" xfId="0" applyNumberFormat="1" applyFont="1" applyBorder="1" applyAlignment="1">
      <alignment/>
    </xf>
    <xf numFmtId="0" fontId="9" fillId="0" borderId="13" xfId="0" applyFont="1" applyBorder="1" applyAlignment="1">
      <alignment/>
    </xf>
    <xf numFmtId="0" fontId="9" fillId="0" borderId="15" xfId="0" applyFont="1" applyBorder="1" applyAlignment="1">
      <alignment/>
    </xf>
    <xf numFmtId="3" fontId="9" fillId="0" borderId="15" xfId="0" applyNumberFormat="1" applyFont="1" applyBorder="1" applyAlignment="1">
      <alignment horizontal="right"/>
    </xf>
    <xf numFmtId="3" fontId="9" fillId="0" borderId="15" xfId="59" applyNumberFormat="1" applyFont="1" applyBorder="1" applyAlignment="1">
      <alignment horizontal="center"/>
    </xf>
    <xf numFmtId="3" fontId="9" fillId="0" borderId="15" xfId="59" applyNumberFormat="1" applyFont="1" applyBorder="1" applyAlignment="1">
      <alignment/>
    </xf>
    <xf numFmtId="4" fontId="9" fillId="0" borderId="25" xfId="0" applyNumberFormat="1" applyFont="1" applyBorder="1" applyAlignment="1">
      <alignment/>
    </xf>
    <xf numFmtId="3" fontId="9" fillId="0" borderId="15" xfId="0" applyNumberFormat="1" applyFont="1" applyBorder="1" applyAlignment="1">
      <alignment/>
    </xf>
    <xf numFmtId="193" fontId="9" fillId="0" borderId="15" xfId="0" applyNumberFormat="1" applyFont="1" applyBorder="1" applyAlignment="1">
      <alignment/>
    </xf>
    <xf numFmtId="0" fontId="9" fillId="0" borderId="26" xfId="0" applyFont="1" applyBorder="1" applyAlignment="1">
      <alignment/>
    </xf>
    <xf numFmtId="3" fontId="9" fillId="0" borderId="27" xfId="59" applyNumberFormat="1" applyFont="1" applyBorder="1" applyAlignment="1">
      <alignment horizontal="center"/>
    </xf>
    <xf numFmtId="3" fontId="11" fillId="0" borderId="18" xfId="0" applyNumberFormat="1" applyFont="1" applyBorder="1" applyAlignment="1">
      <alignment horizontal="right"/>
    </xf>
    <xf numFmtId="4" fontId="11" fillId="0" borderId="18" xfId="0" applyNumberFormat="1" applyFont="1" applyBorder="1" applyAlignment="1">
      <alignment horizontal="center"/>
    </xf>
    <xf numFmtId="3" fontId="11" fillId="0" borderId="18" xfId="59" applyNumberFormat="1" applyFont="1" applyBorder="1" applyAlignment="1">
      <alignment/>
    </xf>
    <xf numFmtId="193" fontId="9" fillId="0" borderId="18" xfId="0" applyNumberFormat="1" applyFont="1" applyBorder="1" applyAlignment="1">
      <alignment/>
    </xf>
    <xf numFmtId="4" fontId="11" fillId="0" borderId="23" xfId="59" applyNumberFormat="1" applyFont="1" applyBorder="1" applyAlignment="1">
      <alignment/>
    </xf>
    <xf numFmtId="183" fontId="11" fillId="0" borderId="0" xfId="59" applyNumberFormat="1" applyFont="1" applyBorder="1" applyAlignment="1">
      <alignment/>
    </xf>
    <xf numFmtId="1" fontId="11" fillId="0" borderId="0" xfId="0" applyNumberFormat="1" applyFont="1" applyBorder="1" applyAlignment="1">
      <alignment horizontal="center"/>
    </xf>
    <xf numFmtId="1" fontId="11" fillId="0" borderId="0" xfId="0" applyNumberFormat="1" applyFont="1" applyBorder="1" applyAlignment="1">
      <alignment horizontal="right"/>
    </xf>
    <xf numFmtId="4" fontId="11" fillId="0" borderId="0" xfId="0" applyNumberFormat="1" applyFont="1" applyBorder="1" applyAlignment="1">
      <alignment horizontal="center"/>
    </xf>
    <xf numFmtId="0" fontId="11" fillId="0" borderId="0" xfId="0" applyFont="1" applyBorder="1" applyAlignment="1">
      <alignment/>
    </xf>
    <xf numFmtId="0" fontId="9" fillId="0" borderId="0" xfId="0" applyFont="1" applyAlignment="1">
      <alignment/>
    </xf>
    <xf numFmtId="193" fontId="9" fillId="0" borderId="0" xfId="0" applyNumberFormat="1" applyFont="1" applyAlignment="1">
      <alignment/>
    </xf>
    <xf numFmtId="0" fontId="9" fillId="0" borderId="28" xfId="0" applyFont="1" applyBorder="1" applyAlignment="1">
      <alignment/>
    </xf>
    <xf numFmtId="193" fontId="9" fillId="0" borderId="28" xfId="0" applyNumberFormat="1" applyFont="1" applyBorder="1" applyAlignment="1">
      <alignment/>
    </xf>
    <xf numFmtId="0" fontId="9" fillId="0" borderId="24" xfId="0" applyFont="1" applyBorder="1" applyAlignment="1">
      <alignment/>
    </xf>
    <xf numFmtId="0" fontId="9" fillId="0" borderId="25" xfId="0" applyFont="1" applyBorder="1" applyAlignment="1">
      <alignment/>
    </xf>
    <xf numFmtId="184" fontId="9" fillId="0" borderId="15" xfId="59" applyNumberFormat="1" applyFont="1" applyBorder="1" applyAlignment="1">
      <alignment/>
    </xf>
    <xf numFmtId="193" fontId="9" fillId="0" borderId="0" xfId="0" applyNumberFormat="1" applyFont="1" applyAlignment="1">
      <alignment/>
    </xf>
    <xf numFmtId="173" fontId="11" fillId="0" borderId="19" xfId="59" applyFont="1" applyBorder="1" applyAlignment="1">
      <alignment horizontal="center"/>
    </xf>
    <xf numFmtId="193" fontId="11" fillId="0" borderId="22" xfId="0" applyNumberFormat="1" applyFont="1" applyBorder="1" applyAlignment="1">
      <alignment/>
    </xf>
    <xf numFmtId="0" fontId="9" fillId="0" borderId="21" xfId="0" applyFont="1" applyBorder="1" applyAlignment="1">
      <alignment/>
    </xf>
    <xf numFmtId="0" fontId="9" fillId="0" borderId="29" xfId="0" applyFont="1" applyBorder="1" applyAlignment="1">
      <alignment/>
    </xf>
    <xf numFmtId="3" fontId="9" fillId="0" borderId="13" xfId="0" applyNumberFormat="1" applyFont="1" applyBorder="1" applyAlignment="1">
      <alignment/>
    </xf>
    <xf numFmtId="3" fontId="9" fillId="0" borderId="30" xfId="59" applyNumberFormat="1" applyFont="1" applyBorder="1" applyAlignment="1">
      <alignment horizontal="center"/>
    </xf>
    <xf numFmtId="3" fontId="9" fillId="0" borderId="30" xfId="59" applyNumberFormat="1" applyFont="1" applyBorder="1" applyAlignment="1">
      <alignment/>
    </xf>
    <xf numFmtId="3" fontId="11" fillId="0" borderId="19" xfId="59" applyNumberFormat="1" applyFont="1" applyBorder="1" applyAlignment="1">
      <alignment/>
    </xf>
    <xf numFmtId="193" fontId="9" fillId="0" borderId="22" xfId="0" applyNumberFormat="1" applyFont="1" applyBorder="1" applyAlignment="1">
      <alignment/>
    </xf>
    <xf numFmtId="0" fontId="11" fillId="0" borderId="19" xfId="0" applyFont="1" applyBorder="1" applyAlignment="1">
      <alignment horizontal="center"/>
    </xf>
    <xf numFmtId="173" fontId="11" fillId="0" borderId="22" xfId="59" applyFont="1" applyBorder="1" applyAlignment="1">
      <alignment horizontal="center"/>
    </xf>
    <xf numFmtId="3" fontId="9" fillId="0" borderId="31" xfId="59" applyNumberFormat="1" applyFont="1" applyBorder="1" applyAlignment="1">
      <alignment horizontal="center"/>
    </xf>
    <xf numFmtId="3" fontId="9" fillId="0" borderId="32" xfId="0" applyNumberFormat="1" applyFont="1" applyBorder="1" applyAlignment="1">
      <alignment/>
    </xf>
    <xf numFmtId="3" fontId="9" fillId="0" borderId="32" xfId="59" applyNumberFormat="1" applyFont="1" applyBorder="1" applyAlignment="1">
      <alignment/>
    </xf>
    <xf numFmtId="0" fontId="11" fillId="0" borderId="0" xfId="0" applyFont="1" applyAlignment="1">
      <alignment/>
    </xf>
    <xf numFmtId="0" fontId="9" fillId="0" borderId="22" xfId="0" applyFont="1" applyBorder="1" applyAlignment="1">
      <alignment/>
    </xf>
    <xf numFmtId="0" fontId="9" fillId="0" borderId="18" xfId="0" applyFont="1" applyBorder="1" applyAlignment="1">
      <alignment/>
    </xf>
    <xf numFmtId="3" fontId="9" fillId="0" borderId="18" xfId="0" applyNumberFormat="1" applyFont="1" applyBorder="1" applyAlignment="1">
      <alignment horizontal="right"/>
    </xf>
    <xf numFmtId="4" fontId="9" fillId="0" borderId="18" xfId="0" applyNumberFormat="1" applyFont="1" applyBorder="1" applyAlignment="1">
      <alignment horizontal="center"/>
    </xf>
    <xf numFmtId="3" fontId="9" fillId="0" borderId="18" xfId="59" applyNumberFormat="1" applyFont="1" applyBorder="1" applyAlignment="1">
      <alignment/>
    </xf>
    <xf numFmtId="4" fontId="9" fillId="0" borderId="33" xfId="59" applyNumberFormat="1" applyFont="1" applyBorder="1" applyAlignment="1">
      <alignment/>
    </xf>
    <xf numFmtId="4" fontId="9" fillId="0" borderId="34" xfId="0" applyNumberFormat="1" applyFont="1" applyBorder="1" applyAlignment="1">
      <alignment horizontal="center"/>
    </xf>
    <xf numFmtId="0" fontId="11" fillId="0" borderId="16" xfId="0" applyFont="1" applyBorder="1" applyAlignment="1">
      <alignment/>
    </xf>
    <xf numFmtId="0" fontId="11" fillId="0" borderId="34" xfId="0" applyFont="1" applyBorder="1" applyAlignment="1">
      <alignment/>
    </xf>
    <xf numFmtId="3" fontId="11" fillId="0" borderId="18" xfId="0" applyNumberFormat="1" applyFont="1" applyBorder="1" applyAlignment="1">
      <alignment/>
    </xf>
    <xf numFmtId="4" fontId="11" fillId="0" borderId="33" xfId="0" applyNumberFormat="1" applyFont="1" applyBorder="1" applyAlignment="1">
      <alignment/>
    </xf>
    <xf numFmtId="0" fontId="9" fillId="0" borderId="15" xfId="0" applyFont="1" applyBorder="1" applyAlignment="1">
      <alignment horizontal="center"/>
    </xf>
    <xf numFmtId="194" fontId="9" fillId="0" borderId="14" xfId="0" applyNumberFormat="1" applyFont="1" applyBorder="1" applyAlignment="1">
      <alignment/>
    </xf>
    <xf numFmtId="0" fontId="11" fillId="0" borderId="11" xfId="0" applyFont="1" applyBorder="1" applyAlignment="1">
      <alignment/>
    </xf>
    <xf numFmtId="3" fontId="11" fillId="0" borderId="0" xfId="0" applyNumberFormat="1" applyFont="1" applyBorder="1" applyAlignment="1">
      <alignment horizontal="right"/>
    </xf>
    <xf numFmtId="3" fontId="11" fillId="0" borderId="0" xfId="59" applyNumberFormat="1" applyFont="1" applyBorder="1" applyAlignment="1">
      <alignment/>
    </xf>
    <xf numFmtId="4" fontId="11" fillId="0" borderId="0" xfId="59" applyNumberFormat="1" applyFont="1" applyBorder="1" applyAlignment="1">
      <alignment/>
    </xf>
    <xf numFmtId="0" fontId="9" fillId="0" borderId="14" xfId="0" applyFont="1" applyBorder="1" applyAlignment="1">
      <alignment horizontal="center"/>
    </xf>
    <xf numFmtId="17" fontId="12" fillId="0" borderId="0" xfId="0" applyNumberFormat="1" applyFont="1" applyAlignment="1">
      <alignment horizontal="right"/>
    </xf>
    <xf numFmtId="173" fontId="9" fillId="0" borderId="0" xfId="59" applyFont="1" applyAlignment="1">
      <alignment/>
    </xf>
    <xf numFmtId="173" fontId="9" fillId="0" borderId="0" xfId="59" applyFont="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0" fontId="9" fillId="0" borderId="15" xfId="59" applyNumberFormat="1" applyFont="1" applyBorder="1" applyAlignment="1">
      <alignment horizontal="center"/>
    </xf>
    <xf numFmtId="194" fontId="9" fillId="0" borderId="15" xfId="0" applyNumberFormat="1" applyFont="1" applyBorder="1" applyAlignment="1">
      <alignment/>
    </xf>
    <xf numFmtId="3" fontId="9" fillId="0" borderId="32" xfId="0" applyNumberFormat="1" applyFont="1" applyBorder="1" applyAlignment="1">
      <alignment horizontal="center"/>
    </xf>
    <xf numFmtId="0" fontId="9" fillId="0" borderId="32" xfId="0" applyFont="1" applyBorder="1" applyAlignment="1">
      <alignment horizontal="center"/>
    </xf>
    <xf numFmtId="3" fontId="9" fillId="0" borderId="32" xfId="59" applyNumberFormat="1" applyFont="1" applyBorder="1" applyAlignment="1">
      <alignment horizontal="center"/>
    </xf>
    <xf numFmtId="3" fontId="11" fillId="0" borderId="16" xfId="0" applyNumberFormat="1" applyFont="1" applyBorder="1" applyAlignment="1">
      <alignment horizontal="center"/>
    </xf>
    <xf numFmtId="173" fontId="11" fillId="0" borderId="18" xfId="59" applyFont="1" applyBorder="1" applyAlignment="1">
      <alignment/>
    </xf>
    <xf numFmtId="0" fontId="11" fillId="0" borderId="10" xfId="0" applyFont="1" applyBorder="1" applyAlignment="1">
      <alignment horizontal="center"/>
    </xf>
    <xf numFmtId="194" fontId="11" fillId="0" borderId="10" xfId="0" applyNumberFormat="1" applyFont="1" applyBorder="1" applyAlignment="1">
      <alignment/>
    </xf>
    <xf numFmtId="0" fontId="9" fillId="0" borderId="0" xfId="0" applyFont="1" applyAlignment="1">
      <alignment horizontal="center"/>
    </xf>
    <xf numFmtId="194" fontId="9" fillId="0" borderId="0" xfId="0" applyNumberFormat="1" applyFont="1" applyAlignment="1">
      <alignment/>
    </xf>
    <xf numFmtId="0" fontId="11" fillId="0" borderId="35" xfId="0" applyFont="1" applyBorder="1" applyAlignment="1">
      <alignment/>
    </xf>
    <xf numFmtId="0" fontId="11" fillId="0" borderId="35" xfId="0" applyFont="1" applyBorder="1" applyAlignment="1">
      <alignment horizontal="center"/>
    </xf>
    <xf numFmtId="173" fontId="11" fillId="0" borderId="35" xfId="59" applyFont="1" applyBorder="1" applyAlignment="1">
      <alignment horizontal="center"/>
    </xf>
    <xf numFmtId="0" fontId="11" fillId="0" borderId="36" xfId="0" applyFont="1" applyBorder="1" applyAlignment="1">
      <alignment/>
    </xf>
    <xf numFmtId="184" fontId="9" fillId="0" borderId="15" xfId="59" applyNumberFormat="1" applyFont="1" applyBorder="1" applyAlignment="1">
      <alignment horizontal="center"/>
    </xf>
    <xf numFmtId="0" fontId="9" fillId="0" borderId="37" xfId="0" applyFont="1" applyBorder="1" applyAlignment="1">
      <alignment/>
    </xf>
    <xf numFmtId="3" fontId="9" fillId="0" borderId="38" xfId="0" applyNumberFormat="1" applyFont="1" applyBorder="1" applyAlignment="1">
      <alignment horizontal="center"/>
    </xf>
    <xf numFmtId="3" fontId="11" fillId="0" borderId="23" xfId="0" applyNumberFormat="1" applyFont="1" applyBorder="1" applyAlignment="1">
      <alignment horizontal="center"/>
    </xf>
    <xf numFmtId="184" fontId="11" fillId="0" borderId="18" xfId="59" applyNumberFormat="1" applyFont="1" applyBorder="1" applyAlignment="1">
      <alignment/>
    </xf>
    <xf numFmtId="3" fontId="11" fillId="0" borderId="18" xfId="59" applyNumberFormat="1" applyFont="1" applyBorder="1" applyAlignment="1">
      <alignment horizontal="center"/>
    </xf>
    <xf numFmtId="4" fontId="11" fillId="0" borderId="23" xfId="0" applyNumberFormat="1" applyFont="1" applyBorder="1" applyAlignment="1">
      <alignment/>
    </xf>
    <xf numFmtId="3" fontId="9" fillId="0" borderId="14" xfId="0" applyNumberFormat="1" applyFont="1" applyBorder="1" applyAlignment="1">
      <alignment/>
    </xf>
    <xf numFmtId="3" fontId="11" fillId="0" borderId="11" xfId="59" applyNumberFormat="1" applyFont="1" applyBorder="1" applyAlignment="1">
      <alignment/>
    </xf>
    <xf numFmtId="0" fontId="9" fillId="0" borderId="10" xfId="0"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0" fillId="0" borderId="0" xfId="0" applyFont="1" applyAlignment="1">
      <alignment/>
    </xf>
    <xf numFmtId="0" fontId="10" fillId="0" borderId="0" xfId="0" applyFont="1" applyBorder="1" applyAlignment="1">
      <alignment/>
    </xf>
    <xf numFmtId="0" fontId="10" fillId="0" borderId="28" xfId="0" applyFont="1" applyBorder="1" applyAlignment="1">
      <alignment/>
    </xf>
    <xf numFmtId="4" fontId="10" fillId="0" borderId="27" xfId="0" applyNumberFormat="1" applyFont="1" applyBorder="1" applyAlignment="1">
      <alignment/>
    </xf>
    <xf numFmtId="3" fontId="10" fillId="0" borderId="0" xfId="0" applyNumberFormat="1" applyFont="1" applyBorder="1" applyAlignment="1">
      <alignment horizontal="center"/>
    </xf>
    <xf numFmtId="3" fontId="10" fillId="0" borderId="0" xfId="0" applyNumberFormat="1" applyFont="1" applyBorder="1" applyAlignment="1">
      <alignment/>
    </xf>
    <xf numFmtId="4" fontId="10" fillId="0" borderId="0" xfId="0" applyNumberFormat="1" applyFont="1" applyBorder="1" applyAlignment="1">
      <alignment/>
    </xf>
    <xf numFmtId="4" fontId="10" fillId="0" borderId="39" xfId="0" applyNumberFormat="1" applyFont="1" applyBorder="1" applyAlignment="1">
      <alignment/>
    </xf>
    <xf numFmtId="0" fontId="10"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0" fillId="0" borderId="17" xfId="0" applyFont="1" applyBorder="1" applyAlignment="1">
      <alignment/>
    </xf>
    <xf numFmtId="0" fontId="10" fillId="0" borderId="40" xfId="0" applyFont="1" applyBorder="1" applyAlignment="1">
      <alignment/>
    </xf>
    <xf numFmtId="0" fontId="10" fillId="0" borderId="41" xfId="0" applyFont="1" applyBorder="1" applyAlignment="1">
      <alignment/>
    </xf>
    <xf numFmtId="0" fontId="10" fillId="0" borderId="42" xfId="0" applyFont="1" applyBorder="1" applyAlignment="1">
      <alignment/>
    </xf>
    <xf numFmtId="4" fontId="10" fillId="0" borderId="43" xfId="0" applyNumberFormat="1" applyFont="1" applyBorder="1" applyAlignment="1">
      <alignment/>
    </xf>
    <xf numFmtId="4" fontId="10" fillId="0" borderId="44" xfId="0" applyNumberFormat="1" applyFont="1" applyBorder="1" applyAlignment="1">
      <alignment/>
    </xf>
    <xf numFmtId="184" fontId="9" fillId="0" borderId="14" xfId="59" applyNumberFormat="1" applyFont="1" applyBorder="1" applyAlignment="1">
      <alignment horizontal="right"/>
    </xf>
    <xf numFmtId="184" fontId="9" fillId="0" borderId="15" xfId="59" applyNumberFormat="1" applyFont="1" applyBorder="1" applyAlignment="1">
      <alignment horizontal="right"/>
    </xf>
    <xf numFmtId="3" fontId="9" fillId="0" borderId="13" xfId="0" applyNumberFormat="1" applyFont="1" applyBorder="1" applyAlignment="1">
      <alignment horizontal="center"/>
    </xf>
    <xf numFmtId="0" fontId="9" fillId="0" borderId="45" xfId="0" applyFont="1" applyBorder="1" applyAlignment="1">
      <alignment/>
    </xf>
    <xf numFmtId="0" fontId="9" fillId="0" borderId="42" xfId="0" applyFont="1" applyBorder="1" applyAlignment="1">
      <alignment/>
    </xf>
    <xf numFmtId="0" fontId="9" fillId="0" borderId="27" xfId="0" applyFont="1" applyBorder="1" applyAlignment="1">
      <alignment/>
    </xf>
    <xf numFmtId="184" fontId="9" fillId="0" borderId="32" xfId="59" applyNumberFormat="1" applyFont="1" applyBorder="1" applyAlignment="1">
      <alignment horizontal="right"/>
    </xf>
    <xf numFmtId="0" fontId="9" fillId="0" borderId="32" xfId="0" applyFont="1" applyBorder="1" applyAlignment="1">
      <alignment/>
    </xf>
    <xf numFmtId="4" fontId="9" fillId="0" borderId="46" xfId="0" applyNumberFormat="1" applyFont="1" applyBorder="1" applyAlignment="1">
      <alignment/>
    </xf>
    <xf numFmtId="4" fontId="9" fillId="0" borderId="0" xfId="0" applyNumberFormat="1" applyFont="1" applyAlignment="1">
      <alignment/>
    </xf>
    <xf numFmtId="4" fontId="11" fillId="0" borderId="0" xfId="0" applyNumberFormat="1" applyFont="1" applyBorder="1" applyAlignment="1">
      <alignment/>
    </xf>
    <xf numFmtId="173" fontId="12" fillId="0" borderId="0" xfId="59" applyFont="1" applyAlignment="1">
      <alignment/>
    </xf>
    <xf numFmtId="4" fontId="13" fillId="0" borderId="43" xfId="0" applyNumberFormat="1" applyFont="1" applyBorder="1" applyAlignment="1">
      <alignment/>
    </xf>
    <xf numFmtId="173" fontId="66" fillId="0" borderId="0" xfId="59" applyFont="1" applyAlignment="1">
      <alignment/>
    </xf>
    <xf numFmtId="185" fontId="67" fillId="0" borderId="34" xfId="0" applyNumberFormat="1" applyFont="1" applyBorder="1" applyAlignment="1">
      <alignment/>
    </xf>
    <xf numFmtId="185" fontId="67" fillId="0" borderId="0" xfId="0" applyNumberFormat="1" applyFont="1" applyBorder="1" applyAlignment="1">
      <alignment/>
    </xf>
    <xf numFmtId="0" fontId="66" fillId="0" borderId="0" xfId="0" applyFont="1" applyAlignment="1">
      <alignment/>
    </xf>
    <xf numFmtId="0" fontId="68" fillId="0" borderId="0" xfId="0" applyFont="1" applyAlignment="1">
      <alignment/>
    </xf>
    <xf numFmtId="0" fontId="13" fillId="0" borderId="27" xfId="0" applyFont="1" applyBorder="1" applyAlignment="1">
      <alignment wrapText="1"/>
    </xf>
    <xf numFmtId="0" fontId="13" fillId="0" borderId="0" xfId="0" applyFont="1" applyBorder="1" applyAlignment="1">
      <alignment wrapText="1"/>
    </xf>
    <xf numFmtId="4" fontId="13" fillId="0" borderId="43" xfId="0" applyNumberFormat="1" applyFont="1" applyBorder="1" applyAlignment="1">
      <alignment wrapText="1"/>
    </xf>
    <xf numFmtId="0" fontId="9" fillId="0" borderId="0" xfId="0" applyFont="1" applyBorder="1" applyAlignment="1">
      <alignment wrapText="1"/>
    </xf>
    <xf numFmtId="4" fontId="9"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0" fontId="9" fillId="0" borderId="16" xfId="0" applyFont="1" applyBorder="1" applyAlignment="1">
      <alignment/>
    </xf>
    <xf numFmtId="3" fontId="9" fillId="0" borderId="47" xfId="0" applyNumberFormat="1" applyFont="1" applyBorder="1" applyAlignment="1">
      <alignment horizontal="right"/>
    </xf>
    <xf numFmtId="193" fontId="11" fillId="0" borderId="18" xfId="0" applyNumberFormat="1" applyFont="1" applyBorder="1" applyAlignment="1">
      <alignment horizontal="center"/>
    </xf>
    <xf numFmtId="0" fontId="11" fillId="0" borderId="23" xfId="0" applyFont="1" applyBorder="1" applyAlignment="1">
      <alignment horizontal="center"/>
    </xf>
    <xf numFmtId="194" fontId="4" fillId="0" borderId="15" xfId="59" applyNumberFormat="1" applyFont="1" applyBorder="1" applyAlignment="1">
      <alignment horizontal="center"/>
    </xf>
    <xf numFmtId="193" fontId="4" fillId="0" borderId="15" xfId="59" applyNumberFormat="1" applyFont="1" applyBorder="1" applyAlignment="1">
      <alignment horizontal="center"/>
    </xf>
    <xf numFmtId="3" fontId="9" fillId="0" borderId="30" xfId="0" applyNumberFormat="1" applyFont="1" applyBorder="1" applyAlignment="1">
      <alignment horizontal="center"/>
    </xf>
    <xf numFmtId="0" fontId="17" fillId="0" borderId="13" xfId="0" applyFont="1" applyBorder="1" applyAlignment="1">
      <alignment/>
    </xf>
    <xf numFmtId="196" fontId="11" fillId="0" borderId="0" xfId="0" applyNumberFormat="1" applyFont="1" applyBorder="1" applyAlignment="1">
      <alignment horizontal="center"/>
    </xf>
    <xf numFmtId="4" fontId="10" fillId="0" borderId="48" xfId="0" applyNumberFormat="1" applyFont="1" applyBorder="1" applyAlignment="1">
      <alignment/>
    </xf>
    <xf numFmtId="0" fontId="9" fillId="0" borderId="13" xfId="0" applyFont="1" applyBorder="1" applyAlignment="1">
      <alignment/>
    </xf>
    <xf numFmtId="4" fontId="4" fillId="0" borderId="0" xfId="0" applyNumberFormat="1" applyFont="1" applyBorder="1" applyAlignment="1">
      <alignment/>
    </xf>
    <xf numFmtId="0" fontId="19" fillId="0" borderId="38" xfId="0" applyFont="1" applyBorder="1" applyAlignment="1">
      <alignment/>
    </xf>
    <xf numFmtId="0" fontId="18" fillId="0" borderId="0" xfId="0" applyFont="1" applyAlignment="1">
      <alignment/>
    </xf>
    <xf numFmtId="0" fontId="19" fillId="0" borderId="0" xfId="0" applyFont="1" applyAlignment="1">
      <alignment/>
    </xf>
    <xf numFmtId="173" fontId="18" fillId="0" borderId="38" xfId="59" applyFont="1" applyBorder="1" applyAlignment="1">
      <alignment horizontal="center" wrapText="1"/>
    </xf>
    <xf numFmtId="0" fontId="19" fillId="0" borderId="15" xfId="0" applyFont="1" applyBorder="1" applyAlignment="1">
      <alignment wrapText="1"/>
    </xf>
    <xf numFmtId="0" fontId="19" fillId="0" borderId="14" xfId="0" applyFont="1" applyBorder="1" applyAlignment="1">
      <alignment horizontal="center" wrapText="1"/>
    </xf>
    <xf numFmtId="0" fontId="19" fillId="0" borderId="38" xfId="0" applyFont="1" applyBorder="1" applyAlignment="1">
      <alignment horizontal="center" wrapText="1"/>
    </xf>
    <xf numFmtId="0" fontId="19" fillId="0" borderId="15" xfId="0" applyFont="1" applyBorder="1" applyAlignment="1">
      <alignment/>
    </xf>
    <xf numFmtId="0" fontId="19" fillId="0" borderId="15" xfId="0" applyFont="1" applyBorder="1" applyAlignment="1">
      <alignment horizontal="center"/>
    </xf>
    <xf numFmtId="4" fontId="19" fillId="0" borderId="15" xfId="0" applyNumberFormat="1" applyFont="1" applyBorder="1" applyAlignment="1">
      <alignment horizontal="right"/>
    </xf>
    <xf numFmtId="4" fontId="19" fillId="0" borderId="31" xfId="0" applyNumberFormat="1" applyFont="1" applyBorder="1" applyAlignment="1">
      <alignment horizontal="right"/>
    </xf>
    <xf numFmtId="4" fontId="19" fillId="0" borderId="15" xfId="0" applyNumberFormat="1" applyFont="1" applyBorder="1" applyAlignment="1">
      <alignment/>
    </xf>
    <xf numFmtId="0" fontId="18" fillId="0" borderId="15" xfId="0" applyFont="1" applyBorder="1" applyAlignment="1">
      <alignment/>
    </xf>
    <xf numFmtId="4" fontId="18" fillId="0" borderId="15" xfId="0" applyNumberFormat="1" applyFont="1" applyBorder="1" applyAlignment="1">
      <alignment horizontal="right"/>
    </xf>
    <xf numFmtId="4" fontId="18" fillId="0" borderId="38" xfId="0" applyNumberFormat="1" applyFont="1" applyBorder="1" applyAlignment="1">
      <alignment horizontal="right"/>
    </xf>
    <xf numFmtId="4" fontId="18"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wrapText="1"/>
    </xf>
    <xf numFmtId="0" fontId="19" fillId="0" borderId="0" xfId="0" applyFont="1" applyBorder="1" applyAlignment="1">
      <alignment horizontal="center" wrapText="1"/>
    </xf>
    <xf numFmtId="4" fontId="19" fillId="0" borderId="0" xfId="0" applyNumberFormat="1" applyFont="1" applyBorder="1" applyAlignment="1">
      <alignment/>
    </xf>
    <xf numFmtId="0" fontId="18" fillId="0" borderId="0" xfId="0" applyFont="1" applyBorder="1" applyAlignment="1">
      <alignment/>
    </xf>
    <xf numFmtId="4" fontId="19" fillId="0" borderId="49" xfId="0" applyNumberFormat="1" applyFont="1" applyBorder="1" applyAlignment="1">
      <alignment/>
    </xf>
    <xf numFmtId="0" fontId="12" fillId="0" borderId="12" xfId="0" applyFont="1" applyBorder="1" applyAlignment="1">
      <alignment/>
    </xf>
    <xf numFmtId="3" fontId="11" fillId="0" borderId="34" xfId="0" applyNumberFormat="1" applyFont="1" applyBorder="1" applyAlignment="1">
      <alignment/>
    </xf>
    <xf numFmtId="193" fontId="11" fillId="0" borderId="0" xfId="0" applyNumberFormat="1" applyFont="1" applyBorder="1" applyAlignment="1">
      <alignment/>
    </xf>
    <xf numFmtId="3" fontId="9" fillId="0" borderId="50" xfId="59" applyNumberFormat="1" applyFont="1" applyBorder="1" applyAlignment="1">
      <alignment/>
    </xf>
    <xf numFmtId="0" fontId="12" fillId="0" borderId="29" xfId="0" applyFont="1" applyBorder="1" applyAlignment="1">
      <alignment/>
    </xf>
    <xf numFmtId="0" fontId="12" fillId="0" borderId="45" xfId="0" applyFont="1" applyBorder="1" applyAlignment="1">
      <alignment/>
    </xf>
    <xf numFmtId="3" fontId="9" fillId="0" borderId="50" xfId="0" applyNumberFormat="1" applyFont="1" applyBorder="1" applyAlignment="1">
      <alignment/>
    </xf>
    <xf numFmtId="3" fontId="9" fillId="0" borderId="51" xfId="59" applyNumberFormat="1" applyFont="1" applyBorder="1" applyAlignment="1">
      <alignment/>
    </xf>
    <xf numFmtId="0" fontId="69" fillId="0" borderId="45" xfId="0" applyFont="1" applyBorder="1" applyAlignment="1">
      <alignment/>
    </xf>
    <xf numFmtId="0" fontId="70" fillId="0" borderId="15" xfId="0" applyFont="1" applyBorder="1" applyAlignment="1">
      <alignment horizontal="center"/>
    </xf>
    <xf numFmtId="3" fontId="70" fillId="0" borderId="51" xfId="59" applyNumberFormat="1" applyFont="1" applyBorder="1" applyAlignment="1">
      <alignment/>
    </xf>
    <xf numFmtId="3" fontId="70" fillId="0" borderId="14" xfId="59" applyNumberFormat="1" applyFont="1" applyBorder="1" applyAlignment="1">
      <alignment horizontal="center"/>
    </xf>
    <xf numFmtId="3" fontId="70" fillId="0" borderId="14" xfId="59" applyNumberFormat="1" applyFont="1" applyBorder="1" applyAlignment="1">
      <alignment/>
    </xf>
    <xf numFmtId="193" fontId="70" fillId="0" borderId="14" xfId="0" applyNumberFormat="1" applyFont="1" applyBorder="1" applyAlignment="1">
      <alignment/>
    </xf>
    <xf numFmtId="4" fontId="70" fillId="0" borderId="24" xfId="0" applyNumberFormat="1" applyFont="1" applyBorder="1" applyAlignment="1">
      <alignment/>
    </xf>
    <xf numFmtId="0" fontId="69" fillId="0" borderId="29" xfId="0" applyFont="1" applyBorder="1" applyAlignment="1">
      <alignment/>
    </xf>
    <xf numFmtId="3" fontId="70" fillId="0" borderId="50" xfId="59" applyNumberFormat="1" applyFont="1" applyBorder="1" applyAlignment="1">
      <alignment/>
    </xf>
    <xf numFmtId="3" fontId="70" fillId="0" borderId="15" xfId="59" applyNumberFormat="1" applyFont="1" applyBorder="1" applyAlignment="1">
      <alignment horizontal="center"/>
    </xf>
    <xf numFmtId="4" fontId="70" fillId="0" borderId="25" xfId="0" applyNumberFormat="1" applyFont="1" applyBorder="1" applyAlignment="1">
      <alignment/>
    </xf>
    <xf numFmtId="3" fontId="70" fillId="0" borderId="50" xfId="0" applyNumberFormat="1" applyFont="1" applyBorder="1" applyAlignment="1">
      <alignment/>
    </xf>
    <xf numFmtId="3" fontId="70" fillId="0" borderId="30" xfId="59" applyNumberFormat="1" applyFont="1" applyBorder="1" applyAlignment="1">
      <alignment/>
    </xf>
    <xf numFmtId="0" fontId="69" fillId="0" borderId="13" xfId="0" applyFont="1" applyBorder="1" applyAlignment="1">
      <alignment/>
    </xf>
    <xf numFmtId="3" fontId="70" fillId="0" borderId="15" xfId="0" applyNumberFormat="1" applyFont="1" applyBorder="1" applyAlignment="1">
      <alignment/>
    </xf>
    <xf numFmtId="3" fontId="70" fillId="0" borderId="15" xfId="59" applyNumberFormat="1" applyFont="1" applyBorder="1" applyAlignment="1">
      <alignment/>
    </xf>
    <xf numFmtId="193" fontId="70" fillId="0" borderId="15" xfId="0" applyNumberFormat="1" applyFont="1" applyBorder="1" applyAlignment="1">
      <alignment/>
    </xf>
    <xf numFmtId="0" fontId="69" fillId="0" borderId="52" xfId="0" applyFont="1" applyBorder="1" applyAlignment="1">
      <alignment/>
    </xf>
    <xf numFmtId="0" fontId="70" fillId="0" borderId="53" xfId="0" applyFont="1" applyBorder="1" applyAlignment="1">
      <alignment horizontal="center"/>
    </xf>
    <xf numFmtId="3" fontId="70" fillId="0" borderId="53" xfId="0" applyNumberFormat="1" applyFont="1" applyBorder="1" applyAlignment="1">
      <alignment/>
    </xf>
    <xf numFmtId="3" fontId="70" fillId="0" borderId="53" xfId="59" applyNumberFormat="1" applyFont="1" applyBorder="1" applyAlignment="1">
      <alignment horizontal="center"/>
    </xf>
    <xf numFmtId="3" fontId="70" fillId="0" borderId="53" xfId="59" applyNumberFormat="1" applyFont="1" applyBorder="1" applyAlignment="1">
      <alignment/>
    </xf>
    <xf numFmtId="193" fontId="70" fillId="0" borderId="53" xfId="0" applyNumberFormat="1" applyFont="1" applyBorder="1" applyAlignment="1">
      <alignment/>
    </xf>
    <xf numFmtId="4" fontId="70" fillId="0" borderId="54" xfId="0" applyNumberFormat="1" applyFont="1" applyBorder="1" applyAlignment="1">
      <alignment/>
    </xf>
    <xf numFmtId="0" fontId="69" fillId="0" borderId="42" xfId="0" applyFont="1" applyBorder="1" applyAlignment="1">
      <alignment/>
    </xf>
    <xf numFmtId="0" fontId="70" fillId="0" borderId="27" xfId="0" applyFont="1" applyBorder="1" applyAlignment="1">
      <alignment horizontal="center"/>
    </xf>
    <xf numFmtId="3" fontId="70" fillId="0" borderId="55" xfId="0" applyNumberFormat="1" applyFont="1" applyBorder="1" applyAlignment="1">
      <alignment/>
    </xf>
    <xf numFmtId="3" fontId="70" fillId="0" borderId="27" xfId="59" applyNumberFormat="1" applyFont="1" applyBorder="1" applyAlignment="1">
      <alignment horizontal="center"/>
    </xf>
    <xf numFmtId="3" fontId="70" fillId="0" borderId="55" xfId="59" applyNumberFormat="1" applyFont="1" applyBorder="1" applyAlignment="1">
      <alignment horizontal="center"/>
    </xf>
    <xf numFmtId="3" fontId="70" fillId="0" borderId="38" xfId="59" applyNumberFormat="1" applyFont="1" applyBorder="1" applyAlignment="1">
      <alignment/>
    </xf>
    <xf numFmtId="193" fontId="70" fillId="0" borderId="27" xfId="0" applyNumberFormat="1" applyFont="1" applyBorder="1" applyAlignment="1">
      <alignment/>
    </xf>
    <xf numFmtId="4" fontId="70" fillId="0" borderId="56" xfId="0" applyNumberFormat="1" applyFont="1" applyBorder="1" applyAlignment="1">
      <alignment/>
    </xf>
    <xf numFmtId="0" fontId="11" fillId="0" borderId="0" xfId="0" applyFont="1" applyBorder="1" applyAlignment="1">
      <alignment/>
    </xf>
    <xf numFmtId="3" fontId="11" fillId="0" borderId="0" xfId="0" applyNumberFormat="1" applyFont="1" applyBorder="1" applyAlignment="1">
      <alignment horizontal="right"/>
    </xf>
    <xf numFmtId="4" fontId="11" fillId="0" borderId="0" xfId="0" applyNumberFormat="1" applyFont="1" applyBorder="1" applyAlignment="1">
      <alignment horizontal="center"/>
    </xf>
    <xf numFmtId="3" fontId="11" fillId="0" borderId="0" xfId="59" applyNumberFormat="1" applyFont="1" applyBorder="1" applyAlignment="1">
      <alignment/>
    </xf>
    <xf numFmtId="0" fontId="9" fillId="0" borderId="0" xfId="0" applyFont="1" applyBorder="1" applyAlignment="1">
      <alignment/>
    </xf>
    <xf numFmtId="4" fontId="11" fillId="0" borderId="0" xfId="59" applyNumberFormat="1" applyFont="1" applyBorder="1" applyAlignment="1">
      <alignment/>
    </xf>
    <xf numFmtId="0" fontId="4" fillId="0" borderId="0" xfId="0" applyFont="1" applyBorder="1" applyAlignment="1">
      <alignment/>
    </xf>
    <xf numFmtId="0" fontId="4" fillId="0" borderId="0" xfId="0" applyFont="1" applyAlignment="1">
      <alignment/>
    </xf>
    <xf numFmtId="0" fontId="11" fillId="0" borderId="22" xfId="0" applyFont="1" applyBorder="1" applyAlignment="1">
      <alignment/>
    </xf>
    <xf numFmtId="0" fontId="11" fillId="0" borderId="18" xfId="0" applyFont="1" applyBorder="1" applyAlignment="1">
      <alignment/>
    </xf>
    <xf numFmtId="0" fontId="11" fillId="0" borderId="18" xfId="0" applyFont="1" applyBorder="1" applyAlignment="1">
      <alignment horizontal="center"/>
    </xf>
    <xf numFmtId="173" fontId="11" fillId="0" borderId="18" xfId="59" applyFont="1" applyBorder="1" applyAlignment="1">
      <alignment horizontal="center"/>
    </xf>
    <xf numFmtId="0" fontId="11" fillId="0" borderId="23" xfId="0" applyFont="1" applyBorder="1" applyAlignment="1">
      <alignment/>
    </xf>
    <xf numFmtId="0" fontId="9" fillId="0" borderId="57" xfId="0" applyFont="1" applyBorder="1" applyAlignment="1">
      <alignment/>
    </xf>
    <xf numFmtId="0" fontId="9" fillId="0" borderId="58" xfId="0" applyFont="1" applyBorder="1" applyAlignment="1">
      <alignment/>
    </xf>
    <xf numFmtId="0" fontId="9" fillId="0" borderId="58" xfId="0" applyFont="1" applyBorder="1" applyAlignment="1">
      <alignment horizontal="center"/>
    </xf>
    <xf numFmtId="194" fontId="9" fillId="0" borderId="58" xfId="0" applyNumberFormat="1" applyFont="1" applyBorder="1" applyAlignment="1">
      <alignment/>
    </xf>
    <xf numFmtId="4" fontId="9" fillId="0" borderId="59" xfId="0" applyNumberFormat="1"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horizontal="center"/>
    </xf>
    <xf numFmtId="0" fontId="9" fillId="0" borderId="14" xfId="0" applyFont="1" applyBorder="1" applyAlignment="1">
      <alignment horizontal="center"/>
    </xf>
    <xf numFmtId="194" fontId="9" fillId="0" borderId="14" xfId="0" applyNumberFormat="1" applyFont="1" applyBorder="1" applyAlignment="1">
      <alignment/>
    </xf>
    <xf numFmtId="4" fontId="9" fillId="0" borderId="24" xfId="0" applyNumberFormat="1" applyFont="1" applyBorder="1" applyAlignment="1">
      <alignment/>
    </xf>
    <xf numFmtId="1" fontId="9" fillId="0" borderId="15" xfId="0" applyNumberFormat="1" applyFont="1" applyBorder="1" applyAlignment="1">
      <alignment horizontal="center"/>
    </xf>
    <xf numFmtId="0" fontId="9" fillId="0" borderId="0" xfId="0" applyFont="1" applyAlignment="1">
      <alignment/>
    </xf>
    <xf numFmtId="0" fontId="9" fillId="0" borderId="15" xfId="0" applyFont="1" applyBorder="1" applyAlignment="1">
      <alignment/>
    </xf>
    <xf numFmtId="0" fontId="9" fillId="0" borderId="37" xfId="0" applyFont="1" applyBorder="1" applyAlignment="1">
      <alignment/>
    </xf>
    <xf numFmtId="0" fontId="9" fillId="0" borderId="27" xfId="0" applyFont="1" applyBorder="1" applyAlignment="1">
      <alignment/>
    </xf>
    <xf numFmtId="0" fontId="9" fillId="0" borderId="27" xfId="0" applyFont="1" applyBorder="1" applyAlignment="1">
      <alignment horizontal="center"/>
    </xf>
    <xf numFmtId="3" fontId="11" fillId="0" borderId="18" xfId="0" applyNumberFormat="1" applyFont="1" applyBorder="1" applyAlignment="1">
      <alignment horizontal="center"/>
    </xf>
    <xf numFmtId="4" fontId="11" fillId="0" borderId="18" xfId="0" applyNumberFormat="1" applyFont="1" applyBorder="1" applyAlignment="1">
      <alignment horizontal="center"/>
    </xf>
    <xf numFmtId="3" fontId="11" fillId="0" borderId="18" xfId="59" applyNumberFormat="1" applyFont="1" applyBorder="1" applyAlignment="1">
      <alignment horizontal="center"/>
    </xf>
    <xf numFmtId="0" fontId="9" fillId="0" borderId="18" xfId="0" applyFont="1" applyBorder="1" applyAlignment="1">
      <alignment horizontal="center"/>
    </xf>
    <xf numFmtId="4" fontId="11" fillId="0" borderId="23" xfId="59" applyNumberFormat="1" applyFont="1" applyBorder="1" applyAlignment="1">
      <alignment horizontal="right"/>
    </xf>
    <xf numFmtId="0" fontId="0" fillId="0" borderId="0" xfId="0" applyFont="1" applyAlignment="1">
      <alignment/>
    </xf>
    <xf numFmtId="0" fontId="20" fillId="0" borderId="0" xfId="0" applyFont="1" applyAlignment="1">
      <alignment horizontal="center"/>
    </xf>
    <xf numFmtId="0" fontId="0" fillId="0" borderId="0" xfId="0" applyFont="1" applyAlignment="1">
      <alignment/>
    </xf>
    <xf numFmtId="0" fontId="71" fillId="0" borderId="0" xfId="0" applyFont="1" applyAlignment="1">
      <alignment/>
    </xf>
    <xf numFmtId="0" fontId="71" fillId="0" borderId="0" xfId="0" applyFont="1" applyAlignment="1">
      <alignment horizontal="left" indent="1"/>
    </xf>
    <xf numFmtId="0" fontId="72" fillId="0" borderId="0" xfId="0" applyFont="1" applyAlignment="1">
      <alignment horizontal="justify"/>
    </xf>
    <xf numFmtId="0" fontId="18" fillId="0" borderId="0" xfId="0" applyFont="1" applyAlignment="1">
      <alignment horizontal="center" vertical="distributed" wrapText="1"/>
    </xf>
    <xf numFmtId="0" fontId="21" fillId="0" borderId="0" xfId="0" applyFont="1" applyAlignment="1">
      <alignment horizontal="justify" vertical="center"/>
    </xf>
    <xf numFmtId="0" fontId="13" fillId="0" borderId="45" xfId="0" applyFont="1" applyBorder="1" applyAlignment="1">
      <alignment/>
    </xf>
    <xf numFmtId="0" fontId="13" fillId="0" borderId="49" xfId="0" applyFont="1" applyBorder="1" applyAlignment="1">
      <alignment/>
    </xf>
    <xf numFmtId="0" fontId="13" fillId="0" borderId="51" xfId="0" applyFont="1" applyBorder="1" applyAlignment="1">
      <alignment/>
    </xf>
    <xf numFmtId="4" fontId="13" fillId="0" borderId="14" xfId="0" applyNumberFormat="1" applyFont="1" applyBorder="1" applyAlignment="1">
      <alignment/>
    </xf>
    <xf numFmtId="4" fontId="13" fillId="0" borderId="49" xfId="0" applyNumberFormat="1" applyFont="1" applyBorder="1" applyAlignment="1">
      <alignment/>
    </xf>
    <xf numFmtId="4" fontId="13" fillId="0" borderId="24" xfId="0" applyNumberFormat="1" applyFont="1" applyBorder="1" applyAlignment="1">
      <alignment/>
    </xf>
    <xf numFmtId="0" fontId="11" fillId="0" borderId="60" xfId="0" applyFont="1" applyBorder="1" applyAlignment="1">
      <alignment/>
    </xf>
    <xf numFmtId="0" fontId="11" fillId="0" borderId="39" xfId="0" applyFont="1" applyBorder="1" applyAlignment="1">
      <alignment/>
    </xf>
    <xf numFmtId="0" fontId="9" fillId="0" borderId="52" xfId="0" applyFont="1" applyBorder="1" applyAlignment="1">
      <alignment/>
    </xf>
    <xf numFmtId="0" fontId="9" fillId="0" borderId="53" xfId="0" applyFont="1" applyBorder="1" applyAlignment="1">
      <alignment/>
    </xf>
    <xf numFmtId="3" fontId="9" fillId="0" borderId="53" xfId="0" applyNumberFormat="1" applyFont="1" applyBorder="1" applyAlignment="1">
      <alignment horizontal="right"/>
    </xf>
    <xf numFmtId="3" fontId="9" fillId="0" borderId="53" xfId="59" applyNumberFormat="1" applyFont="1" applyBorder="1" applyAlignment="1">
      <alignment horizontal="center"/>
    </xf>
    <xf numFmtId="3" fontId="9" fillId="0" borderId="53" xfId="59" applyNumberFormat="1" applyFont="1" applyBorder="1" applyAlignment="1">
      <alignment/>
    </xf>
    <xf numFmtId="193" fontId="9" fillId="0" borderId="53" xfId="0" applyNumberFormat="1" applyFont="1" applyBorder="1" applyAlignment="1">
      <alignment/>
    </xf>
    <xf numFmtId="4" fontId="9" fillId="0" borderId="54" xfId="0" applyNumberFormat="1" applyFont="1" applyBorder="1" applyAlignment="1">
      <alignment/>
    </xf>
    <xf numFmtId="3" fontId="9" fillId="0" borderId="53" xfId="0" applyNumberFormat="1" applyFont="1" applyBorder="1" applyAlignment="1">
      <alignment/>
    </xf>
    <xf numFmtId="0" fontId="9" fillId="0" borderId="54" xfId="0" applyFont="1" applyBorder="1" applyAlignment="1">
      <alignment/>
    </xf>
    <xf numFmtId="3" fontId="11" fillId="0" borderId="39" xfId="0" applyNumberFormat="1" applyFont="1" applyBorder="1" applyAlignment="1">
      <alignment horizontal="right"/>
    </xf>
    <xf numFmtId="4" fontId="11" fillId="0" borderId="39" xfId="0" applyNumberFormat="1" applyFont="1" applyBorder="1" applyAlignment="1">
      <alignment horizontal="center"/>
    </xf>
    <xf numFmtId="3" fontId="11" fillId="0" borderId="39" xfId="59" applyNumberFormat="1" applyFont="1" applyBorder="1" applyAlignment="1">
      <alignment/>
    </xf>
    <xf numFmtId="193" fontId="9" fillId="0" borderId="39" xfId="0" applyNumberFormat="1" applyFont="1" applyBorder="1" applyAlignment="1">
      <alignment/>
    </xf>
    <xf numFmtId="4" fontId="11" fillId="0" borderId="44" xfId="59" applyNumberFormat="1" applyFont="1" applyBorder="1" applyAlignment="1">
      <alignment/>
    </xf>
    <xf numFmtId="193" fontId="9" fillId="0" borderId="32" xfId="0" applyNumberFormat="1" applyFont="1" applyBorder="1" applyAlignment="1">
      <alignment/>
    </xf>
    <xf numFmtId="193" fontId="9" fillId="0" borderId="0" xfId="0" applyNumberFormat="1" applyFont="1" applyBorder="1" applyAlignment="1">
      <alignment/>
    </xf>
    <xf numFmtId="0" fontId="9" fillId="0" borderId="0" xfId="0" applyFont="1" applyBorder="1" applyAlignment="1" applyProtection="1">
      <alignment/>
      <protection locked="0"/>
    </xf>
    <xf numFmtId="0" fontId="4" fillId="0" borderId="0" xfId="0" applyFont="1" applyBorder="1" applyAlignment="1" applyProtection="1">
      <alignment/>
      <protection locked="0"/>
    </xf>
    <xf numFmtId="4" fontId="9" fillId="0" borderId="0" xfId="0" applyNumberFormat="1" applyFont="1" applyBorder="1" applyAlignment="1" applyProtection="1">
      <alignment/>
      <protection locked="0"/>
    </xf>
    <xf numFmtId="0" fontId="9" fillId="32" borderId="12" xfId="0" applyFont="1" applyFill="1" applyBorder="1" applyAlignment="1">
      <alignment wrapText="1"/>
    </xf>
    <xf numFmtId="0" fontId="9" fillId="32" borderId="14" xfId="0" applyFont="1" applyFill="1" applyBorder="1" applyAlignment="1">
      <alignment wrapText="1"/>
    </xf>
    <xf numFmtId="3" fontId="9" fillId="32" borderId="14" xfId="0" applyNumberFormat="1" applyFont="1" applyFill="1" applyBorder="1" applyAlignment="1">
      <alignment wrapText="1"/>
    </xf>
    <xf numFmtId="3" fontId="9" fillId="32" borderId="14" xfId="59" applyNumberFormat="1" applyFont="1" applyFill="1" applyBorder="1" applyAlignment="1">
      <alignment horizontal="center" wrapText="1"/>
    </xf>
    <xf numFmtId="3" fontId="9" fillId="32" borderId="14" xfId="59" applyNumberFormat="1" applyFont="1" applyFill="1" applyBorder="1" applyAlignment="1">
      <alignment wrapText="1"/>
    </xf>
    <xf numFmtId="193" fontId="9" fillId="32" borderId="14" xfId="0" applyNumberFormat="1" applyFont="1" applyFill="1" applyBorder="1" applyAlignment="1">
      <alignment wrapText="1"/>
    </xf>
    <xf numFmtId="4" fontId="9" fillId="32" borderId="24" xfId="0" applyNumberFormat="1" applyFont="1" applyFill="1" applyBorder="1" applyAlignment="1">
      <alignment wrapText="1"/>
    </xf>
    <xf numFmtId="0" fontId="9" fillId="32" borderId="13" xfId="0" applyFont="1" applyFill="1" applyBorder="1" applyAlignment="1">
      <alignment wrapText="1"/>
    </xf>
    <xf numFmtId="0" fontId="9" fillId="32" borderId="15" xfId="0" applyFont="1" applyFill="1" applyBorder="1" applyAlignment="1">
      <alignment wrapText="1"/>
    </xf>
    <xf numFmtId="3" fontId="9" fillId="32" borderId="15" xfId="0" applyNumberFormat="1" applyFont="1" applyFill="1" applyBorder="1" applyAlignment="1">
      <alignment wrapText="1"/>
    </xf>
    <xf numFmtId="3" fontId="9" fillId="32" borderId="15" xfId="59" applyNumberFormat="1" applyFont="1" applyFill="1" applyBorder="1" applyAlignment="1">
      <alignment horizontal="center" wrapText="1"/>
    </xf>
    <xf numFmtId="3" fontId="9" fillId="32" borderId="15" xfId="59" applyNumberFormat="1" applyFont="1" applyFill="1" applyBorder="1" applyAlignment="1">
      <alignment wrapText="1"/>
    </xf>
    <xf numFmtId="193" fontId="9" fillId="32" borderId="15" xfId="0" applyNumberFormat="1" applyFont="1" applyFill="1" applyBorder="1" applyAlignment="1">
      <alignment wrapText="1"/>
    </xf>
    <xf numFmtId="4" fontId="9" fillId="32" borderId="25" xfId="0" applyNumberFormat="1" applyFont="1" applyFill="1" applyBorder="1" applyAlignment="1">
      <alignment wrapText="1"/>
    </xf>
    <xf numFmtId="0" fontId="9" fillId="32" borderId="13" xfId="0" applyFont="1" applyFill="1" applyBorder="1" applyAlignment="1" applyProtection="1">
      <alignment wrapText="1"/>
      <protection locked="0"/>
    </xf>
    <xf numFmtId="0" fontId="9" fillId="32" borderId="15" xfId="0" applyFont="1" applyFill="1" applyBorder="1" applyAlignment="1" applyProtection="1">
      <alignment wrapText="1"/>
      <protection locked="0"/>
    </xf>
    <xf numFmtId="3" fontId="9" fillId="32" borderId="15" xfId="0" applyNumberFormat="1" applyFont="1" applyFill="1" applyBorder="1" applyAlignment="1" applyProtection="1">
      <alignment wrapText="1"/>
      <protection locked="0"/>
    </xf>
    <xf numFmtId="3" fontId="9" fillId="32" borderId="15" xfId="59" applyNumberFormat="1" applyFont="1" applyFill="1" applyBorder="1" applyAlignment="1" applyProtection="1">
      <alignment horizontal="center" wrapText="1"/>
      <protection locked="0"/>
    </xf>
    <xf numFmtId="3" fontId="9" fillId="32" borderId="15" xfId="59" applyNumberFormat="1" applyFont="1" applyFill="1" applyBorder="1" applyAlignment="1" applyProtection="1">
      <alignment wrapText="1"/>
      <protection locked="0"/>
    </xf>
    <xf numFmtId="193" fontId="9" fillId="32" borderId="15" xfId="0" applyNumberFormat="1" applyFont="1" applyFill="1" applyBorder="1" applyAlignment="1" applyProtection="1">
      <alignment wrapText="1"/>
      <protection locked="0"/>
    </xf>
    <xf numFmtId="4" fontId="9" fillId="32" borderId="25" xfId="0" applyNumberFormat="1" applyFont="1" applyFill="1" applyBorder="1" applyAlignment="1" applyProtection="1">
      <alignment wrapText="1"/>
      <protection locked="0"/>
    </xf>
    <xf numFmtId="0" fontId="9" fillId="32" borderId="52" xfId="0" applyFont="1" applyFill="1" applyBorder="1" applyAlignment="1">
      <alignment wrapText="1"/>
    </xf>
    <xf numFmtId="0" fontId="9" fillId="32" borderId="53" xfId="0" applyFont="1" applyFill="1" applyBorder="1" applyAlignment="1">
      <alignment wrapText="1"/>
    </xf>
    <xf numFmtId="3" fontId="9" fillId="32" borderId="53" xfId="0" applyNumberFormat="1" applyFont="1" applyFill="1" applyBorder="1" applyAlignment="1">
      <alignment wrapText="1"/>
    </xf>
    <xf numFmtId="3" fontId="9" fillId="32" borderId="53" xfId="59" applyNumberFormat="1" applyFont="1" applyFill="1" applyBorder="1" applyAlignment="1">
      <alignment horizontal="center" wrapText="1"/>
    </xf>
    <xf numFmtId="3" fontId="9" fillId="32" borderId="53" xfId="59" applyNumberFormat="1" applyFont="1" applyFill="1" applyBorder="1" applyAlignment="1">
      <alignment wrapText="1"/>
    </xf>
    <xf numFmtId="193" fontId="9" fillId="32" borderId="53" xfId="0" applyNumberFormat="1" applyFont="1" applyFill="1" applyBorder="1" applyAlignment="1">
      <alignment wrapText="1"/>
    </xf>
    <xf numFmtId="4" fontId="9" fillId="32" borderId="54" xfId="0" applyNumberFormat="1" applyFont="1" applyFill="1" applyBorder="1" applyAlignment="1">
      <alignment wrapText="1"/>
    </xf>
    <xf numFmtId="0" fontId="11" fillId="0" borderId="22" xfId="0" applyFont="1" applyBorder="1" applyAlignment="1">
      <alignment wrapText="1"/>
    </xf>
    <xf numFmtId="0" fontId="11" fillId="0" borderId="18" xfId="0" applyFont="1" applyBorder="1" applyAlignment="1">
      <alignment wrapText="1"/>
    </xf>
    <xf numFmtId="0" fontId="11" fillId="0" borderId="18" xfId="0" applyFont="1" applyBorder="1" applyAlignment="1">
      <alignment horizontal="center" wrapText="1"/>
    </xf>
    <xf numFmtId="173" fontId="11" fillId="0" borderId="18" xfId="59" applyFont="1" applyBorder="1" applyAlignment="1">
      <alignment horizontal="center" wrapText="1"/>
    </xf>
    <xf numFmtId="193" fontId="11" fillId="0" borderId="18" xfId="0" applyNumberFormat="1" applyFont="1" applyBorder="1" applyAlignment="1">
      <alignment wrapText="1"/>
    </xf>
    <xf numFmtId="0" fontId="11" fillId="0" borderId="23" xfId="0" applyFont="1" applyBorder="1" applyAlignment="1">
      <alignment wrapText="1"/>
    </xf>
    <xf numFmtId="0" fontId="9" fillId="0" borderId="57" xfId="0" applyFont="1" applyBorder="1" applyAlignment="1">
      <alignment/>
    </xf>
    <xf numFmtId="0" fontId="9" fillId="0" borderId="58" xfId="0" applyFont="1" applyBorder="1" applyAlignment="1">
      <alignment/>
    </xf>
    <xf numFmtId="3" fontId="9" fillId="0" borderId="58" xfId="59" applyNumberFormat="1" applyFont="1" applyBorder="1" applyAlignment="1">
      <alignment horizontal="center"/>
    </xf>
    <xf numFmtId="3" fontId="9" fillId="0" borderId="58" xfId="59" applyNumberFormat="1" applyFont="1" applyBorder="1" applyAlignment="1">
      <alignment/>
    </xf>
    <xf numFmtId="193" fontId="9" fillId="0" borderId="58" xfId="0" applyNumberFormat="1" applyFont="1" applyBorder="1" applyAlignment="1">
      <alignment/>
    </xf>
    <xf numFmtId="4" fontId="9" fillId="0" borderId="59" xfId="0" applyNumberFormat="1" applyFont="1" applyBorder="1" applyAlignment="1">
      <alignment/>
    </xf>
    <xf numFmtId="4" fontId="9" fillId="0" borderId="44" xfId="0" applyNumberFormat="1" applyFont="1" applyBorder="1" applyAlignment="1">
      <alignment/>
    </xf>
    <xf numFmtId="0" fontId="9" fillId="0" borderId="13" xfId="0" applyFont="1" applyFill="1" applyBorder="1" applyAlignment="1">
      <alignment/>
    </xf>
    <xf numFmtId="184" fontId="9" fillId="0" borderId="32" xfId="59" applyNumberFormat="1" applyFont="1" applyBorder="1" applyAlignment="1">
      <alignment/>
    </xf>
    <xf numFmtId="184" fontId="9" fillId="0" borderId="53" xfId="59" applyNumberFormat="1" applyFont="1" applyBorder="1" applyAlignment="1">
      <alignment/>
    </xf>
    <xf numFmtId="3" fontId="9" fillId="0" borderId="61" xfId="59" applyNumberFormat="1" applyFont="1" applyBorder="1" applyAlignment="1">
      <alignment horizontal="center"/>
    </xf>
    <xf numFmtId="0" fontId="11" fillId="0" borderId="62" xfId="0" applyFont="1" applyBorder="1" applyAlignment="1">
      <alignment/>
    </xf>
    <xf numFmtId="193" fontId="11" fillId="0" borderId="35" xfId="0" applyNumberFormat="1" applyFont="1" applyBorder="1" applyAlignment="1">
      <alignment/>
    </xf>
    <xf numFmtId="0" fontId="9" fillId="0" borderId="51" xfId="0" applyFont="1" applyBorder="1" applyAlignment="1">
      <alignment/>
    </xf>
    <xf numFmtId="0" fontId="9" fillId="0" borderId="50" xfId="0" applyFont="1" applyBorder="1" applyAlignment="1">
      <alignment/>
    </xf>
    <xf numFmtId="0" fontId="9" fillId="0" borderId="63" xfId="0" applyFont="1" applyBorder="1" applyAlignment="1">
      <alignment/>
    </xf>
    <xf numFmtId="0" fontId="11" fillId="0" borderId="10" xfId="0" applyFont="1" applyBorder="1" applyAlignment="1">
      <alignment/>
    </xf>
    <xf numFmtId="3" fontId="4" fillId="0" borderId="57" xfId="59" applyNumberFormat="1" applyFont="1" applyBorder="1" applyAlignment="1">
      <alignment horizontal="center"/>
    </xf>
    <xf numFmtId="3" fontId="4" fillId="0" borderId="58" xfId="59" applyNumberFormat="1" applyFont="1" applyBorder="1" applyAlignment="1">
      <alignment horizontal="center"/>
    </xf>
    <xf numFmtId="194" fontId="4" fillId="0" borderId="58" xfId="59" applyNumberFormat="1" applyFont="1" applyBorder="1" applyAlignment="1">
      <alignment horizontal="center"/>
    </xf>
    <xf numFmtId="3" fontId="4" fillId="0" borderId="13" xfId="59" applyNumberFormat="1" applyFont="1" applyBorder="1" applyAlignment="1">
      <alignment horizontal="center"/>
    </xf>
    <xf numFmtId="3" fontId="73" fillId="0" borderId="13" xfId="59" applyNumberFormat="1" applyFont="1" applyBorder="1" applyAlignment="1">
      <alignment horizontal="center"/>
    </xf>
    <xf numFmtId="3" fontId="4" fillId="0" borderId="52" xfId="59" applyNumberFormat="1" applyFont="1" applyBorder="1" applyAlignment="1">
      <alignment horizontal="center"/>
    </xf>
    <xf numFmtId="3" fontId="4" fillId="0" borderId="53" xfId="59" applyNumberFormat="1" applyFont="1" applyBorder="1" applyAlignment="1">
      <alignment horizontal="center"/>
    </xf>
    <xf numFmtId="194" fontId="4" fillId="0" borderId="53" xfId="59" applyNumberFormat="1" applyFont="1" applyBorder="1" applyAlignment="1">
      <alignment horizontal="center"/>
    </xf>
    <xf numFmtId="3" fontId="4" fillId="0" borderId="51" xfId="59" applyNumberFormat="1" applyFont="1" applyBorder="1" applyAlignment="1">
      <alignment horizontal="center"/>
    </xf>
    <xf numFmtId="3" fontId="4" fillId="0" borderId="50" xfId="59" applyNumberFormat="1" applyFont="1" applyBorder="1" applyAlignment="1">
      <alignment horizontal="center"/>
    </xf>
    <xf numFmtId="3" fontId="4" fillId="0" borderId="59" xfId="59" applyNumberFormat="1" applyFont="1" applyBorder="1" applyAlignment="1">
      <alignment/>
    </xf>
    <xf numFmtId="3" fontId="4" fillId="0" borderId="25" xfId="59" applyNumberFormat="1" applyFont="1" applyBorder="1" applyAlignment="1">
      <alignment/>
    </xf>
    <xf numFmtId="3" fontId="4" fillId="0" borderId="54" xfId="59" applyNumberFormat="1" applyFont="1"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3" fontId="4" fillId="0" borderId="31" xfId="0" applyNumberFormat="1" applyFont="1" applyBorder="1" applyAlignment="1">
      <alignment horizontal="center"/>
    </xf>
    <xf numFmtId="193" fontId="4" fillId="0" borderId="58" xfId="59" applyNumberFormat="1" applyFont="1" applyBorder="1" applyAlignment="1">
      <alignment horizontal="center"/>
    </xf>
    <xf numFmtId="0" fontId="4" fillId="0" borderId="59" xfId="0" applyFont="1" applyBorder="1" applyAlignment="1">
      <alignment/>
    </xf>
    <xf numFmtId="3" fontId="4" fillId="0" borderId="12" xfId="59" applyNumberFormat="1"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193" fontId="4" fillId="0" borderId="53" xfId="59" applyNumberFormat="1" applyFont="1" applyBorder="1" applyAlignment="1">
      <alignment horizontal="center"/>
    </xf>
    <xf numFmtId="0" fontId="4" fillId="0" borderId="54" xfId="0" applyFont="1" applyBorder="1" applyAlignment="1">
      <alignment/>
    </xf>
    <xf numFmtId="4" fontId="4" fillId="0" borderId="24" xfId="0" applyNumberFormat="1" applyFont="1" applyBorder="1" applyAlignment="1">
      <alignment/>
    </xf>
    <xf numFmtId="4" fontId="4" fillId="0" borderId="25" xfId="0" applyNumberFormat="1" applyFont="1" applyBorder="1" applyAlignment="1">
      <alignment/>
    </xf>
    <xf numFmtId="4" fontId="4" fillId="0" borderId="46" xfId="0" applyNumberFormat="1" applyFont="1" applyBorder="1" applyAlignment="1">
      <alignment/>
    </xf>
    <xf numFmtId="4" fontId="5" fillId="0" borderId="23" xfId="0" applyNumberFormat="1" applyFont="1" applyBorder="1" applyAlignment="1">
      <alignment/>
    </xf>
    <xf numFmtId="3" fontId="4" fillId="0" borderId="24" xfId="59" applyNumberFormat="1" applyFont="1" applyBorder="1" applyAlignment="1">
      <alignment/>
    </xf>
    <xf numFmtId="3" fontId="4" fillId="0" borderId="0" xfId="59" applyNumberFormat="1" applyFont="1" applyBorder="1" applyAlignment="1">
      <alignment horizontal="center"/>
    </xf>
    <xf numFmtId="194" fontId="4" fillId="0" borderId="0" xfId="59" applyNumberFormat="1" applyFont="1" applyBorder="1" applyAlignment="1">
      <alignment horizontal="center"/>
    </xf>
    <xf numFmtId="3" fontId="4" fillId="0" borderId="0" xfId="59" applyNumberFormat="1" applyFont="1" applyBorder="1" applyAlignment="1">
      <alignment/>
    </xf>
    <xf numFmtId="193" fontId="4" fillId="0" borderId="0" xfId="59" applyNumberFormat="1" applyFont="1" applyBorder="1" applyAlignment="1">
      <alignment horizontal="center"/>
    </xf>
    <xf numFmtId="0" fontId="4" fillId="0" borderId="0" xfId="0" applyFont="1" applyBorder="1" applyAlignment="1">
      <alignment horizontal="center"/>
    </xf>
    <xf numFmtId="0" fontId="5" fillId="0" borderId="22" xfId="0" applyFont="1" applyBorder="1" applyAlignment="1">
      <alignment/>
    </xf>
    <xf numFmtId="0" fontId="4" fillId="0" borderId="52" xfId="0" applyFont="1" applyBorder="1" applyAlignment="1">
      <alignment/>
    </xf>
    <xf numFmtId="3" fontId="4" fillId="0" borderId="64" xfId="59" applyNumberFormat="1" applyFont="1" applyBorder="1" applyAlignment="1">
      <alignment horizontal="center"/>
    </xf>
    <xf numFmtId="0" fontId="4" fillId="0" borderId="65" xfId="0" applyFont="1" applyBorder="1" applyAlignment="1">
      <alignment horizontal="center"/>
    </xf>
    <xf numFmtId="4" fontId="4" fillId="0" borderId="66" xfId="0" applyNumberFormat="1" applyFont="1" applyBorder="1" applyAlignment="1">
      <alignment/>
    </xf>
    <xf numFmtId="194" fontId="4" fillId="0" borderId="39" xfId="59" applyNumberFormat="1" applyFont="1" applyBorder="1" applyAlignment="1">
      <alignment horizontal="center"/>
    </xf>
    <xf numFmtId="193" fontId="4" fillId="0" borderId="39" xfId="59" applyNumberFormat="1" applyFont="1" applyBorder="1" applyAlignment="1">
      <alignment horizontal="center"/>
    </xf>
    <xf numFmtId="3" fontId="4" fillId="0" borderId="60" xfId="59" applyNumberFormat="1" applyFont="1" applyBorder="1" applyAlignment="1">
      <alignment horizontal="center"/>
    </xf>
    <xf numFmtId="0" fontId="4" fillId="0" borderId="44" xfId="0" applyFont="1" applyBorder="1" applyAlignment="1">
      <alignment/>
    </xf>
    <xf numFmtId="4" fontId="4" fillId="0" borderId="53" xfId="59" applyNumberFormat="1" applyFont="1" applyBorder="1" applyAlignment="1">
      <alignment horizontal="center"/>
    </xf>
    <xf numFmtId="4" fontId="4" fillId="0" borderId="54" xfId="0" applyNumberFormat="1" applyFont="1" applyBorder="1" applyAlignment="1">
      <alignment/>
    </xf>
    <xf numFmtId="4" fontId="4" fillId="0" borderId="59" xfId="0" applyNumberFormat="1" applyFont="1" applyBorder="1" applyAlignment="1">
      <alignment/>
    </xf>
    <xf numFmtId="184" fontId="9" fillId="0" borderId="14" xfId="59" applyNumberFormat="1" applyFont="1" applyBorder="1" applyAlignment="1">
      <alignment horizontal="center"/>
    </xf>
    <xf numFmtId="194" fontId="11" fillId="0" borderId="18" xfId="0" applyNumberFormat="1" applyFont="1" applyBorder="1" applyAlignment="1">
      <alignment/>
    </xf>
    <xf numFmtId="0" fontId="9" fillId="0" borderId="39" xfId="0" applyFont="1" applyBorder="1" applyAlignment="1">
      <alignment/>
    </xf>
    <xf numFmtId="3" fontId="9" fillId="0" borderId="53" xfId="0" applyNumberFormat="1" applyFont="1" applyBorder="1" applyAlignment="1">
      <alignment horizontal="center"/>
    </xf>
    <xf numFmtId="0" fontId="9" fillId="0" borderId="53" xfId="0" applyFont="1" applyBorder="1" applyAlignment="1">
      <alignment horizontal="center"/>
    </xf>
    <xf numFmtId="184" fontId="9" fillId="0" borderId="53" xfId="59" applyNumberFormat="1" applyFont="1" applyBorder="1" applyAlignment="1">
      <alignment horizontal="right"/>
    </xf>
    <xf numFmtId="0" fontId="9" fillId="0" borderId="67" xfId="0" applyFont="1" applyBorder="1" applyAlignment="1">
      <alignment/>
    </xf>
    <xf numFmtId="0" fontId="9" fillId="0" borderId="68" xfId="0" applyFont="1" applyBorder="1" applyAlignment="1">
      <alignment/>
    </xf>
    <xf numFmtId="0" fontId="5" fillId="32" borderId="0" xfId="0" applyFont="1" applyFill="1" applyAlignment="1">
      <alignment/>
    </xf>
    <xf numFmtId="0" fontId="5" fillId="0" borderId="22" xfId="0" applyFont="1" applyBorder="1" applyAlignment="1">
      <alignment/>
    </xf>
    <xf numFmtId="0" fontId="5" fillId="0" borderId="18" xfId="0" applyFont="1" applyBorder="1" applyAlignment="1">
      <alignment/>
    </xf>
    <xf numFmtId="0" fontId="5" fillId="0" borderId="18" xfId="0" applyFont="1" applyBorder="1" applyAlignment="1">
      <alignment/>
    </xf>
    <xf numFmtId="0" fontId="5" fillId="0" borderId="23"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14" xfId="0" applyFont="1" applyBorder="1" applyAlignment="1">
      <alignment/>
    </xf>
    <xf numFmtId="194" fontId="4" fillId="0" borderId="14" xfId="0" applyNumberFormat="1"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5" xfId="0" applyFont="1" applyBorder="1" applyAlignment="1">
      <alignment/>
    </xf>
    <xf numFmtId="194" fontId="4" fillId="0" borderId="15" xfId="0" applyNumberFormat="1"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3" xfId="0" applyFont="1" applyBorder="1" applyAlignment="1">
      <alignment/>
    </xf>
    <xf numFmtId="194" fontId="4" fillId="0" borderId="53" xfId="0" applyNumberFormat="1"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8" xfId="0" applyFont="1" applyBorder="1" applyAlignment="1">
      <alignment/>
    </xf>
    <xf numFmtId="194" fontId="4" fillId="0" borderId="58" xfId="0" applyNumberFormat="1" applyFont="1" applyBorder="1" applyAlignment="1">
      <alignment/>
    </xf>
    <xf numFmtId="0" fontId="4" fillId="0" borderId="26" xfId="0" applyFont="1" applyBorder="1" applyAlignment="1">
      <alignment/>
    </xf>
    <xf numFmtId="0" fontId="4" fillId="0" borderId="32" xfId="0" applyFont="1" applyBorder="1" applyAlignment="1">
      <alignment/>
    </xf>
    <xf numFmtId="0" fontId="4" fillId="0" borderId="32" xfId="0" applyFont="1" applyBorder="1" applyAlignment="1">
      <alignment/>
    </xf>
    <xf numFmtId="194" fontId="4" fillId="0" borderId="32" xfId="0" applyNumberFormat="1" applyFont="1" applyBorder="1" applyAlignment="1">
      <alignment/>
    </xf>
    <xf numFmtId="0" fontId="4" fillId="0" borderId="31" xfId="0" applyFont="1" applyBorder="1" applyAlignment="1">
      <alignment/>
    </xf>
    <xf numFmtId="0" fontId="9" fillId="0" borderId="64" xfId="0" applyFont="1" applyBorder="1" applyAlignment="1">
      <alignment/>
    </xf>
    <xf numFmtId="194" fontId="9" fillId="0" borderId="53" xfId="0" applyNumberFormat="1" applyFont="1" applyBorder="1" applyAlignment="1">
      <alignment/>
    </xf>
    <xf numFmtId="0" fontId="15" fillId="0" borderId="0" xfId="0" applyFont="1" applyAlignment="1">
      <alignment horizontal="center" vertical="justify"/>
    </xf>
    <xf numFmtId="0" fontId="23" fillId="0" borderId="0" xfId="0" applyFont="1" applyAlignment="1">
      <alignment horizontal="left"/>
    </xf>
    <xf numFmtId="0" fontId="23" fillId="0" borderId="0" xfId="0" applyFont="1" applyAlignment="1">
      <alignment horizontal="center" vertical="center" wrapText="1"/>
    </xf>
    <xf numFmtId="0" fontId="23" fillId="0" borderId="0" xfId="0" applyFont="1" applyAlignment="1">
      <alignment horizontal="center"/>
    </xf>
    <xf numFmtId="0" fontId="13" fillId="0" borderId="17" xfId="0" applyFont="1" applyBorder="1" applyAlignment="1">
      <alignment/>
    </xf>
    <xf numFmtId="0" fontId="14" fillId="0" borderId="40" xfId="0" applyFont="1" applyBorder="1" applyAlignment="1">
      <alignment/>
    </xf>
    <xf numFmtId="0" fontId="14" fillId="0" borderId="47" xfId="0" applyFont="1" applyBorder="1" applyAlignment="1">
      <alignment/>
    </xf>
    <xf numFmtId="0" fontId="13" fillId="0" borderId="42" xfId="0" applyFont="1" applyBorder="1" applyAlignment="1">
      <alignment/>
    </xf>
    <xf numFmtId="0" fontId="14" fillId="0" borderId="0" xfId="0" applyFont="1" applyBorder="1" applyAlignment="1">
      <alignment/>
    </xf>
    <xf numFmtId="0" fontId="14" fillId="0" borderId="55"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0" fillId="0" borderId="35" xfId="0" applyFont="1" applyBorder="1" applyAlignment="1">
      <alignment horizontal="center" wrapText="1"/>
    </xf>
    <xf numFmtId="0" fontId="10" fillId="0" borderId="39" xfId="0" applyFont="1" applyBorder="1" applyAlignment="1">
      <alignment wrapText="1"/>
    </xf>
    <xf numFmtId="0" fontId="10" fillId="0" borderId="40" xfId="0" applyFont="1" applyBorder="1" applyAlignment="1">
      <alignment horizontal="center" wrapText="1"/>
    </xf>
    <xf numFmtId="0" fontId="10" fillId="0" borderId="28" xfId="0" applyFont="1" applyBorder="1" applyAlignment="1">
      <alignment wrapText="1"/>
    </xf>
    <xf numFmtId="0" fontId="10" fillId="0" borderId="36" xfId="0" applyFont="1" applyBorder="1" applyAlignment="1">
      <alignment horizontal="center" wrapText="1"/>
    </xf>
    <xf numFmtId="0" fontId="10" fillId="0" borderId="44" xfId="0" applyFont="1" applyBorder="1" applyAlignment="1">
      <alignment wrapText="1"/>
    </xf>
    <xf numFmtId="0" fontId="11" fillId="0" borderId="0" xfId="0" applyFont="1" applyBorder="1" applyAlignment="1">
      <alignment/>
    </xf>
    <xf numFmtId="0" fontId="0" fillId="0" borderId="0" xfId="0" applyAlignment="1">
      <alignment/>
    </xf>
    <xf numFmtId="0" fontId="4" fillId="0" borderId="58" xfId="0" applyFont="1" applyBorder="1" applyAlignment="1">
      <alignment horizontal="center"/>
    </xf>
    <xf numFmtId="0" fontId="4" fillId="0" borderId="53" xfId="0" applyFont="1" applyBorder="1" applyAlignment="1">
      <alignment horizontal="center"/>
    </xf>
    <xf numFmtId="0" fontId="4" fillId="0" borderId="58" xfId="0" applyFont="1" applyBorder="1" applyAlignment="1">
      <alignment wrapText="1"/>
    </xf>
    <xf numFmtId="0" fontId="4" fillId="0" borderId="53" xfId="0" applyFont="1" applyBorder="1" applyAlignment="1">
      <alignment wrapText="1"/>
    </xf>
    <xf numFmtId="0" fontId="4" fillId="0" borderId="69" xfId="0" applyFont="1" applyBorder="1" applyAlignment="1">
      <alignment horizontal="center" wrapText="1"/>
    </xf>
    <xf numFmtId="0" fontId="4" fillId="0" borderId="65" xfId="0" applyFont="1" applyBorder="1" applyAlignment="1">
      <alignment horizontal="center" wrapText="1"/>
    </xf>
    <xf numFmtId="4" fontId="4" fillId="0" borderId="70" xfId="0" applyNumberFormat="1" applyFont="1" applyBorder="1" applyAlignment="1">
      <alignment wrapText="1"/>
    </xf>
    <xf numFmtId="4" fontId="4" fillId="0" borderId="71" xfId="0" applyNumberFormat="1" applyFont="1" applyBorder="1" applyAlignment="1">
      <alignment wrapText="1"/>
    </xf>
    <xf numFmtId="17" fontId="5" fillId="0" borderId="16" xfId="59" applyNumberFormat="1" applyFont="1" applyBorder="1" applyAlignment="1">
      <alignment wrapText="1"/>
    </xf>
    <xf numFmtId="17" fontId="5" fillId="0" borderId="10" xfId="59" applyNumberFormat="1" applyFont="1" applyBorder="1" applyAlignment="1">
      <alignment wrapText="1"/>
    </xf>
    <xf numFmtId="17" fontId="5" fillId="0" borderId="33" xfId="59" applyNumberFormat="1" applyFont="1" applyBorder="1" applyAlignment="1">
      <alignment wrapText="1"/>
    </xf>
    <xf numFmtId="17" fontId="5" fillId="0" borderId="16"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3" xfId="59" applyNumberFormat="1" applyFont="1" applyBorder="1" applyAlignment="1">
      <alignment horizontal="center" wrapText="1"/>
    </xf>
    <xf numFmtId="0" fontId="4" fillId="0" borderId="58" xfId="0" applyFont="1" applyBorder="1" applyAlignment="1">
      <alignment horizontal="center" wrapText="1"/>
    </xf>
    <xf numFmtId="0" fontId="4" fillId="0" borderId="53" xfId="0" applyFont="1" applyBorder="1" applyAlignment="1">
      <alignment horizontal="center" wrapText="1"/>
    </xf>
    <xf numFmtId="173" fontId="4" fillId="0" borderId="17" xfId="59" applyFont="1" applyBorder="1" applyAlignment="1">
      <alignment horizontal="center" wrapText="1"/>
    </xf>
    <xf numFmtId="0" fontId="0" fillId="0" borderId="41" xfId="0" applyFont="1" applyBorder="1" applyAlignment="1">
      <alignment horizontal="center" wrapText="1"/>
    </xf>
    <xf numFmtId="194" fontId="4" fillId="0" borderId="58" xfId="0" applyNumberFormat="1" applyFont="1" applyBorder="1" applyAlignment="1">
      <alignment wrapText="1"/>
    </xf>
    <xf numFmtId="194" fontId="4" fillId="0" borderId="53" xfId="0" applyNumberFormat="1" applyFont="1" applyBorder="1" applyAlignment="1">
      <alignment wrapText="1"/>
    </xf>
    <xf numFmtId="0" fontId="19" fillId="0" borderId="0" xfId="0" applyFont="1" applyAlignment="1">
      <alignment wrapText="1"/>
    </xf>
    <xf numFmtId="0" fontId="18" fillId="0" borderId="32" xfId="0" applyFont="1" applyBorder="1" applyAlignment="1">
      <alignment/>
    </xf>
    <xf numFmtId="0" fontId="19" fillId="0" borderId="14" xfId="0" applyFont="1" applyBorder="1" applyAlignment="1">
      <alignment/>
    </xf>
    <xf numFmtId="0" fontId="18" fillId="0" borderId="15" xfId="0" applyFont="1" applyBorder="1" applyAlignment="1">
      <alignment horizontal="center" wrapText="1"/>
    </xf>
    <xf numFmtId="0" fontId="19" fillId="0" borderId="15" xfId="0" applyFont="1" applyBorder="1" applyAlignment="1">
      <alignment wrapText="1"/>
    </xf>
    <xf numFmtId="173" fontId="18" fillId="0" borderId="32" xfId="59" applyFont="1" applyBorder="1" applyAlignment="1">
      <alignment horizontal="center" wrapText="1"/>
    </xf>
    <xf numFmtId="0" fontId="19" fillId="0" borderId="14" xfId="0" applyFont="1" applyBorder="1" applyAlignment="1">
      <alignment horizontal="center" wrapText="1"/>
    </xf>
    <xf numFmtId="0" fontId="9" fillId="0" borderId="0" xfId="0" applyFont="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84" zoomScaleNormal="84" zoomScalePageLayoutView="0" workbookViewId="0" topLeftCell="A1">
      <selection activeCell="A25" sqref="A25:N25"/>
    </sheetView>
  </sheetViews>
  <sheetFormatPr defaultColWidth="9.00390625" defaultRowHeight="12.75"/>
  <sheetData>
    <row r="1" spans="1:14" ht="34.5">
      <c r="A1" s="471" t="s">
        <v>790</v>
      </c>
      <c r="B1" s="471"/>
      <c r="C1" s="471"/>
      <c r="D1" s="471"/>
      <c r="E1" s="471"/>
      <c r="F1" s="471"/>
      <c r="G1" s="471"/>
      <c r="H1" s="471"/>
      <c r="I1" s="471"/>
      <c r="J1" s="471"/>
      <c r="K1" s="471"/>
      <c r="L1" s="471"/>
      <c r="M1" s="471"/>
      <c r="N1" s="471"/>
    </row>
    <row r="2" spans="1:14" ht="12.75">
      <c r="A2" s="472" t="s">
        <v>791</v>
      </c>
      <c r="B2" s="472"/>
      <c r="C2" s="472"/>
      <c r="D2" s="472"/>
      <c r="E2" s="472"/>
      <c r="F2" s="472"/>
      <c r="G2" s="472"/>
      <c r="H2" s="472"/>
      <c r="I2" s="472"/>
      <c r="J2" s="472"/>
      <c r="K2" s="472"/>
      <c r="L2" s="472"/>
      <c r="M2" s="472"/>
      <c r="N2" s="472"/>
    </row>
    <row r="3" spans="1:14" ht="12.75">
      <c r="A3" s="472"/>
      <c r="B3" s="472"/>
      <c r="C3" s="472"/>
      <c r="D3" s="472"/>
      <c r="E3" s="472"/>
      <c r="F3" s="472"/>
      <c r="G3" s="472"/>
      <c r="H3" s="472"/>
      <c r="I3" s="472"/>
      <c r="J3" s="472"/>
      <c r="K3" s="472"/>
      <c r="L3" s="472"/>
      <c r="M3" s="472"/>
      <c r="N3" s="472"/>
    </row>
    <row r="4" spans="1:14" ht="12.75">
      <c r="A4" s="472"/>
      <c r="B4" s="472"/>
      <c r="C4" s="472"/>
      <c r="D4" s="472"/>
      <c r="E4" s="472"/>
      <c r="F4" s="472"/>
      <c r="G4" s="472"/>
      <c r="H4" s="472"/>
      <c r="I4" s="472"/>
      <c r="J4" s="472"/>
      <c r="K4" s="472"/>
      <c r="L4" s="472"/>
      <c r="M4" s="472"/>
      <c r="N4" s="472"/>
    </row>
    <row r="5" spans="1:14" ht="12.75">
      <c r="A5" s="472"/>
      <c r="B5" s="472"/>
      <c r="C5" s="472"/>
      <c r="D5" s="472"/>
      <c r="E5" s="472"/>
      <c r="F5" s="472"/>
      <c r="G5" s="472"/>
      <c r="H5" s="472"/>
      <c r="I5" s="472"/>
      <c r="J5" s="472"/>
      <c r="K5" s="472"/>
      <c r="L5" s="472"/>
      <c r="M5" s="472"/>
      <c r="N5" s="472"/>
    </row>
    <row r="6" spans="1:14" ht="12.75">
      <c r="A6" s="472"/>
      <c r="B6" s="472"/>
      <c r="C6" s="472"/>
      <c r="D6" s="472"/>
      <c r="E6" s="472"/>
      <c r="F6" s="472"/>
      <c r="G6" s="472"/>
      <c r="H6" s="472"/>
      <c r="I6" s="472"/>
      <c r="J6" s="472"/>
      <c r="K6" s="472"/>
      <c r="L6" s="472"/>
      <c r="M6" s="472"/>
      <c r="N6" s="472"/>
    </row>
    <row r="7" spans="1:14" ht="12.75">
      <c r="A7" s="472"/>
      <c r="B7" s="472"/>
      <c r="C7" s="472"/>
      <c r="D7" s="472"/>
      <c r="E7" s="472"/>
      <c r="F7" s="472"/>
      <c r="G7" s="472"/>
      <c r="H7" s="472"/>
      <c r="I7" s="472"/>
      <c r="J7" s="472"/>
      <c r="K7" s="472"/>
      <c r="L7" s="472"/>
      <c r="M7" s="472"/>
      <c r="N7" s="472"/>
    </row>
    <row r="8" spans="1:14" ht="12.75">
      <c r="A8" s="472"/>
      <c r="B8" s="472"/>
      <c r="C8" s="472"/>
      <c r="D8" s="472"/>
      <c r="E8" s="472"/>
      <c r="F8" s="472"/>
      <c r="G8" s="472"/>
      <c r="H8" s="472"/>
      <c r="I8" s="472"/>
      <c r="J8" s="472"/>
      <c r="K8" s="472"/>
      <c r="L8" s="472"/>
      <c r="M8" s="472"/>
      <c r="N8" s="472"/>
    </row>
    <row r="9" spans="1:14" ht="12.75">
      <c r="A9" s="472"/>
      <c r="B9" s="472"/>
      <c r="C9" s="472"/>
      <c r="D9" s="472"/>
      <c r="E9" s="472"/>
      <c r="F9" s="472"/>
      <c r="G9" s="472"/>
      <c r="H9" s="472"/>
      <c r="I9" s="472"/>
      <c r="J9" s="472"/>
      <c r="K9" s="472"/>
      <c r="L9" s="472"/>
      <c r="M9" s="472"/>
      <c r="N9" s="472"/>
    </row>
    <row r="10" spans="1:14" ht="12.75">
      <c r="A10" s="472"/>
      <c r="B10" s="472"/>
      <c r="C10" s="472"/>
      <c r="D10" s="472"/>
      <c r="E10" s="472"/>
      <c r="F10" s="472"/>
      <c r="G10" s="472"/>
      <c r="H10" s="472"/>
      <c r="I10" s="472"/>
      <c r="J10" s="472"/>
      <c r="K10" s="472"/>
      <c r="L10" s="472"/>
      <c r="M10" s="472"/>
      <c r="N10" s="472"/>
    </row>
    <row r="11" spans="1:14" ht="12.75">
      <c r="A11" s="472"/>
      <c r="B11" s="472"/>
      <c r="C11" s="472"/>
      <c r="D11" s="472"/>
      <c r="E11" s="472"/>
      <c r="F11" s="472"/>
      <c r="G11" s="472"/>
      <c r="H11" s="472"/>
      <c r="I11" s="472"/>
      <c r="J11" s="472"/>
      <c r="K11" s="472"/>
      <c r="L11" s="472"/>
      <c r="M11" s="472"/>
      <c r="N11" s="472"/>
    </row>
    <row r="12" spans="1:14" ht="12.75">
      <c r="A12" s="472"/>
      <c r="B12" s="472"/>
      <c r="C12" s="472"/>
      <c r="D12" s="472"/>
      <c r="E12" s="472"/>
      <c r="F12" s="472"/>
      <c r="G12" s="472"/>
      <c r="H12" s="472"/>
      <c r="I12" s="472"/>
      <c r="J12" s="472"/>
      <c r="K12" s="472"/>
      <c r="L12" s="472"/>
      <c r="M12" s="472"/>
      <c r="N12" s="472"/>
    </row>
    <row r="13" spans="1:14" ht="12.75">
      <c r="A13" s="472"/>
      <c r="B13" s="472"/>
      <c r="C13" s="472"/>
      <c r="D13" s="472"/>
      <c r="E13" s="472"/>
      <c r="F13" s="472"/>
      <c r="G13" s="472"/>
      <c r="H13" s="472"/>
      <c r="I13" s="472"/>
      <c r="J13" s="472"/>
      <c r="K13" s="472"/>
      <c r="L13" s="472"/>
      <c r="M13" s="472"/>
      <c r="N13" s="472"/>
    </row>
    <row r="14" spans="1:14" ht="12.75">
      <c r="A14" s="472"/>
      <c r="B14" s="472"/>
      <c r="C14" s="472"/>
      <c r="D14" s="472"/>
      <c r="E14" s="472"/>
      <c r="F14" s="472"/>
      <c r="G14" s="472"/>
      <c r="H14" s="472"/>
      <c r="I14" s="472"/>
      <c r="J14" s="472"/>
      <c r="K14" s="472"/>
      <c r="L14" s="472"/>
      <c r="M14" s="472"/>
      <c r="N14" s="472"/>
    </row>
    <row r="15" spans="1:14" ht="12.75">
      <c r="A15" s="472"/>
      <c r="B15" s="472"/>
      <c r="C15" s="472"/>
      <c r="D15" s="472"/>
      <c r="E15" s="472"/>
      <c r="F15" s="472"/>
      <c r="G15" s="472"/>
      <c r="H15" s="472"/>
      <c r="I15" s="472"/>
      <c r="J15" s="472"/>
      <c r="K15" s="472"/>
      <c r="L15" s="472"/>
      <c r="M15" s="472"/>
      <c r="N15" s="472"/>
    </row>
    <row r="16" spans="1:14" ht="12.75">
      <c r="A16" s="472"/>
      <c r="B16" s="472"/>
      <c r="C16" s="472"/>
      <c r="D16" s="472"/>
      <c r="E16" s="472"/>
      <c r="F16" s="472"/>
      <c r="G16" s="472"/>
      <c r="H16" s="472"/>
      <c r="I16" s="472"/>
      <c r="J16" s="472"/>
      <c r="K16" s="472"/>
      <c r="L16" s="472"/>
      <c r="M16" s="472"/>
      <c r="N16" s="472"/>
    </row>
    <row r="17" spans="1:14" ht="12.75">
      <c r="A17" s="472"/>
      <c r="B17" s="472"/>
      <c r="C17" s="472"/>
      <c r="D17" s="472"/>
      <c r="E17" s="472"/>
      <c r="F17" s="472"/>
      <c r="G17" s="472"/>
      <c r="H17" s="472"/>
      <c r="I17" s="472"/>
      <c r="J17" s="472"/>
      <c r="K17" s="472"/>
      <c r="L17" s="472"/>
      <c r="M17" s="472"/>
      <c r="N17" s="472"/>
    </row>
    <row r="18" spans="1:14" ht="12.75">
      <c r="A18" s="472"/>
      <c r="B18" s="472"/>
      <c r="C18" s="472"/>
      <c r="D18" s="472"/>
      <c r="E18" s="472"/>
      <c r="F18" s="472"/>
      <c r="G18" s="472"/>
      <c r="H18" s="472"/>
      <c r="I18" s="472"/>
      <c r="J18" s="472"/>
      <c r="K18" s="472"/>
      <c r="L18" s="472"/>
      <c r="M18" s="472"/>
      <c r="N18" s="472"/>
    </row>
    <row r="19" spans="1:14" ht="12.75">
      <c r="A19" s="472"/>
      <c r="B19" s="472"/>
      <c r="C19" s="472"/>
      <c r="D19" s="472"/>
      <c r="E19" s="472"/>
      <c r="F19" s="472"/>
      <c r="G19" s="472"/>
      <c r="H19" s="472"/>
      <c r="I19" s="472"/>
      <c r="J19" s="472"/>
      <c r="K19" s="472"/>
      <c r="L19" s="472"/>
      <c r="M19" s="472"/>
      <c r="N19" s="472"/>
    </row>
    <row r="20" spans="1:14" ht="12.75">
      <c r="A20" s="472"/>
      <c r="B20" s="472"/>
      <c r="C20" s="472"/>
      <c r="D20" s="472"/>
      <c r="E20" s="472"/>
      <c r="F20" s="472"/>
      <c r="G20" s="472"/>
      <c r="H20" s="472"/>
      <c r="I20" s="472"/>
      <c r="J20" s="472"/>
      <c r="K20" s="472"/>
      <c r="L20" s="472"/>
      <c r="M20" s="472"/>
      <c r="N20" s="472"/>
    </row>
    <row r="21" spans="1:14" ht="12.75">
      <c r="A21" s="472"/>
      <c r="B21" s="472"/>
      <c r="C21" s="472"/>
      <c r="D21" s="472"/>
      <c r="E21" s="472"/>
      <c r="F21" s="472"/>
      <c r="G21" s="472"/>
      <c r="H21" s="472"/>
      <c r="I21" s="472"/>
      <c r="J21" s="472"/>
      <c r="K21" s="472"/>
      <c r="L21" s="472"/>
      <c r="M21" s="472"/>
      <c r="N21" s="472"/>
    </row>
    <row r="22" spans="1:14" ht="12.75">
      <c r="A22" s="472"/>
      <c r="B22" s="472"/>
      <c r="C22" s="472"/>
      <c r="D22" s="472"/>
      <c r="E22" s="472"/>
      <c r="F22" s="472"/>
      <c r="G22" s="472"/>
      <c r="H22" s="472"/>
      <c r="I22" s="472"/>
      <c r="J22" s="472"/>
      <c r="K22" s="472"/>
      <c r="L22" s="472"/>
      <c r="M22" s="472"/>
      <c r="N22" s="472"/>
    </row>
    <row r="23" spans="1:14" ht="12.75">
      <c r="A23" s="472"/>
      <c r="B23" s="472"/>
      <c r="C23" s="472"/>
      <c r="D23" s="472"/>
      <c r="E23" s="472"/>
      <c r="F23" s="472"/>
      <c r="G23" s="472"/>
      <c r="H23" s="472"/>
      <c r="I23" s="472"/>
      <c r="J23" s="472"/>
      <c r="K23" s="472"/>
      <c r="L23" s="472"/>
      <c r="M23" s="472"/>
      <c r="N23" s="472"/>
    </row>
    <row r="24" spans="1:14" ht="12.75">
      <c r="A24" s="472"/>
      <c r="B24" s="472"/>
      <c r="C24" s="472"/>
      <c r="D24" s="472"/>
      <c r="E24" s="472"/>
      <c r="F24" s="472"/>
      <c r="G24" s="472"/>
      <c r="H24" s="472"/>
      <c r="I24" s="472"/>
      <c r="J24" s="472"/>
      <c r="K24" s="472"/>
      <c r="L24" s="472"/>
      <c r="M24" s="472"/>
      <c r="N24" s="472"/>
    </row>
    <row r="25" spans="1:14" ht="34.5">
      <c r="A25" s="473" t="s">
        <v>792</v>
      </c>
      <c r="B25" s="473"/>
      <c r="C25" s="473"/>
      <c r="D25" s="473"/>
      <c r="E25" s="473"/>
      <c r="F25" s="473"/>
      <c r="G25" s="473"/>
      <c r="H25" s="473"/>
      <c r="I25" s="473"/>
      <c r="J25" s="473"/>
      <c r="K25" s="473"/>
      <c r="L25" s="473"/>
      <c r="M25" s="473"/>
      <c r="N25" s="473"/>
    </row>
  </sheetData>
  <sheetProtection/>
  <mergeCells count="3">
    <mergeCell ref="A1:N1"/>
    <mergeCell ref="A2:N24"/>
    <mergeCell ref="A25:N2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92"/>
  <sheetViews>
    <sheetView zoomScalePageLayoutView="0" workbookViewId="0" topLeftCell="A1">
      <selection activeCell="D49" sqref="D49"/>
    </sheetView>
  </sheetViews>
  <sheetFormatPr defaultColWidth="9.00390625" defaultRowHeight="12.75"/>
  <cols>
    <col min="1" max="1" width="42.875" style="1" customWidth="1"/>
    <col min="2" max="2" width="53.75390625" style="1" customWidth="1"/>
    <col min="3" max="3" width="7.25390625" style="1" customWidth="1"/>
    <col min="4" max="4" width="5.25390625" style="1" customWidth="1"/>
    <col min="5" max="5" width="14.25390625" style="1" customWidth="1"/>
    <col min="6" max="6" width="17.625" style="1" customWidth="1"/>
    <col min="7" max="16384" width="9.125" style="1" customWidth="1"/>
  </cols>
  <sheetData>
    <row r="1" ht="19.5" customHeight="1">
      <c r="A1" s="442" t="s">
        <v>338</v>
      </c>
    </row>
    <row r="2" ht="19.5" customHeight="1" thickBot="1"/>
    <row r="3" spans="1:15" ht="19.5" customHeight="1" thickBot="1">
      <c r="A3" s="443" t="s">
        <v>524</v>
      </c>
      <c r="B3" s="444" t="s">
        <v>217</v>
      </c>
      <c r="C3" s="444" t="s">
        <v>0</v>
      </c>
      <c r="D3" s="445" t="s">
        <v>243</v>
      </c>
      <c r="E3" s="445" t="s">
        <v>786</v>
      </c>
      <c r="F3" s="446" t="s">
        <v>787</v>
      </c>
      <c r="G3" s="7"/>
      <c r="H3" s="7"/>
      <c r="I3" s="7"/>
      <c r="J3" s="7"/>
      <c r="K3" s="7"/>
      <c r="L3" s="7"/>
      <c r="M3" s="7"/>
      <c r="N3" s="7"/>
      <c r="O3" s="7"/>
    </row>
    <row r="4" spans="1:6" ht="19.5" customHeight="1">
      <c r="A4" s="447" t="s">
        <v>535</v>
      </c>
      <c r="B4" s="448" t="s">
        <v>764</v>
      </c>
      <c r="C4" s="448">
        <v>96</v>
      </c>
      <c r="D4" s="449">
        <v>0</v>
      </c>
      <c r="E4" s="450">
        <v>1.862</v>
      </c>
      <c r="F4" s="412">
        <f>+C4*D4*E4</f>
        <v>0</v>
      </c>
    </row>
    <row r="5" spans="1:6" ht="19.5" customHeight="1">
      <c r="A5" s="451" t="s">
        <v>558</v>
      </c>
      <c r="B5" s="452" t="s">
        <v>697</v>
      </c>
      <c r="C5" s="452">
        <v>18</v>
      </c>
      <c r="D5" s="453">
        <v>1</v>
      </c>
      <c r="E5" s="454">
        <v>1.862</v>
      </c>
      <c r="F5" s="413">
        <f aca="true" t="shared" si="0" ref="F5:F63">+C5*D5*E5</f>
        <v>33.516000000000005</v>
      </c>
    </row>
    <row r="6" spans="1:6" ht="19.5" customHeight="1">
      <c r="A6" s="451" t="s">
        <v>558</v>
      </c>
      <c r="B6" s="452" t="s">
        <v>700</v>
      </c>
      <c r="C6" s="452">
        <v>74</v>
      </c>
      <c r="D6" s="453">
        <v>1</v>
      </c>
      <c r="E6" s="454">
        <v>1.862</v>
      </c>
      <c r="F6" s="413">
        <f t="shared" si="0"/>
        <v>137.788</v>
      </c>
    </row>
    <row r="7" spans="1:6" ht="19.5" customHeight="1">
      <c r="A7" s="451" t="s">
        <v>558</v>
      </c>
      <c r="B7" s="452" t="s">
        <v>715</v>
      </c>
      <c r="C7" s="452">
        <v>79</v>
      </c>
      <c r="D7" s="453">
        <v>1</v>
      </c>
      <c r="E7" s="454">
        <v>1.862</v>
      </c>
      <c r="F7" s="413">
        <f t="shared" si="0"/>
        <v>147.098</v>
      </c>
    </row>
    <row r="8" spans="1:6" ht="19.5" customHeight="1">
      <c r="A8" s="451" t="s">
        <v>558</v>
      </c>
      <c r="B8" s="452" t="s">
        <v>716</v>
      </c>
      <c r="C8" s="452">
        <v>43</v>
      </c>
      <c r="D8" s="453">
        <v>0</v>
      </c>
      <c r="E8" s="454">
        <v>1.862</v>
      </c>
      <c r="F8" s="413">
        <f t="shared" si="0"/>
        <v>0</v>
      </c>
    </row>
    <row r="9" spans="1:6" ht="19.5" customHeight="1">
      <c r="A9" s="451" t="s">
        <v>558</v>
      </c>
      <c r="B9" s="452" t="s">
        <v>717</v>
      </c>
      <c r="C9" s="452">
        <v>88.96</v>
      </c>
      <c r="D9" s="453">
        <v>1</v>
      </c>
      <c r="E9" s="454">
        <v>1.862</v>
      </c>
      <c r="F9" s="413">
        <f t="shared" si="0"/>
        <v>165.64352</v>
      </c>
    </row>
    <row r="10" spans="1:6" ht="19.5" customHeight="1">
      <c r="A10" s="451" t="s">
        <v>558</v>
      </c>
      <c r="B10" s="452" t="s">
        <v>718</v>
      </c>
      <c r="C10" s="452">
        <v>15.75</v>
      </c>
      <c r="D10" s="453">
        <v>1</v>
      </c>
      <c r="E10" s="454">
        <v>1.862</v>
      </c>
      <c r="F10" s="413">
        <f t="shared" si="0"/>
        <v>29.326500000000003</v>
      </c>
    </row>
    <row r="11" spans="1:6" ht="19.5" customHeight="1">
      <c r="A11" s="451" t="s">
        <v>558</v>
      </c>
      <c r="B11" s="452" t="s">
        <v>724</v>
      </c>
      <c r="C11" s="452">
        <v>63</v>
      </c>
      <c r="D11" s="453">
        <v>1</v>
      </c>
      <c r="E11" s="454">
        <v>1.862</v>
      </c>
      <c r="F11" s="413">
        <f t="shared" si="0"/>
        <v>117.30600000000001</v>
      </c>
    </row>
    <row r="12" spans="1:6" ht="19.5" customHeight="1">
      <c r="A12" s="451" t="s">
        <v>558</v>
      </c>
      <c r="B12" s="452" t="s">
        <v>727</v>
      </c>
      <c r="C12" s="452">
        <v>114</v>
      </c>
      <c r="D12" s="453">
        <v>1</v>
      </c>
      <c r="E12" s="454">
        <v>1.862</v>
      </c>
      <c r="F12" s="413">
        <f t="shared" si="0"/>
        <v>212.268</v>
      </c>
    </row>
    <row r="13" spans="1:6" ht="19.5" customHeight="1">
      <c r="A13" s="451" t="s">
        <v>558</v>
      </c>
      <c r="B13" s="452" t="s">
        <v>729</v>
      </c>
      <c r="C13" s="452">
        <v>48</v>
      </c>
      <c r="D13" s="453">
        <v>0</v>
      </c>
      <c r="E13" s="454">
        <v>1.862</v>
      </c>
      <c r="F13" s="413">
        <f t="shared" si="0"/>
        <v>0</v>
      </c>
    </row>
    <row r="14" spans="1:6" ht="19.5" customHeight="1">
      <c r="A14" s="451" t="s">
        <v>558</v>
      </c>
      <c r="B14" s="452" t="s">
        <v>730</v>
      </c>
      <c r="C14" s="452">
        <v>52</v>
      </c>
      <c r="D14" s="453">
        <v>0</v>
      </c>
      <c r="E14" s="454">
        <v>1.862</v>
      </c>
      <c r="F14" s="413">
        <f t="shared" si="0"/>
        <v>0</v>
      </c>
    </row>
    <row r="15" spans="1:6" ht="19.5" customHeight="1">
      <c r="A15" s="451" t="s">
        <v>558</v>
      </c>
      <c r="B15" s="452" t="s">
        <v>731</v>
      </c>
      <c r="C15" s="452">
        <v>64</v>
      </c>
      <c r="D15" s="453">
        <v>0</v>
      </c>
      <c r="E15" s="454">
        <v>1.862</v>
      </c>
      <c r="F15" s="413">
        <f t="shared" si="0"/>
        <v>0</v>
      </c>
    </row>
    <row r="16" spans="1:6" ht="19.5" customHeight="1">
      <c r="A16" s="451" t="s">
        <v>558</v>
      </c>
      <c r="B16" s="452" t="s">
        <v>732</v>
      </c>
      <c r="C16" s="452">
        <v>81</v>
      </c>
      <c r="D16" s="453">
        <v>1</v>
      </c>
      <c r="E16" s="454">
        <v>1.862</v>
      </c>
      <c r="F16" s="413">
        <f t="shared" si="0"/>
        <v>150.822</v>
      </c>
    </row>
    <row r="17" spans="1:6" ht="19.5" customHeight="1">
      <c r="A17" s="451" t="s">
        <v>558</v>
      </c>
      <c r="B17" s="452" t="s">
        <v>733</v>
      </c>
      <c r="C17" s="452">
        <v>73</v>
      </c>
      <c r="D17" s="453">
        <v>1</v>
      </c>
      <c r="E17" s="454">
        <v>1.862</v>
      </c>
      <c r="F17" s="413">
        <f t="shared" si="0"/>
        <v>135.92600000000002</v>
      </c>
    </row>
    <row r="18" spans="1:6" ht="19.5" customHeight="1">
      <c r="A18" s="451" t="s">
        <v>558</v>
      </c>
      <c r="B18" s="452" t="s">
        <v>743</v>
      </c>
      <c r="C18" s="452">
        <v>62</v>
      </c>
      <c r="D18" s="453">
        <v>1</v>
      </c>
      <c r="E18" s="454">
        <v>1.862</v>
      </c>
      <c r="F18" s="413">
        <f t="shared" si="0"/>
        <v>115.444</v>
      </c>
    </row>
    <row r="19" spans="1:6" ht="19.5" customHeight="1">
      <c r="A19" s="451" t="s">
        <v>558</v>
      </c>
      <c r="B19" s="452" t="s">
        <v>747</v>
      </c>
      <c r="C19" s="452">
        <v>350</v>
      </c>
      <c r="D19" s="453">
        <v>1</v>
      </c>
      <c r="E19" s="454">
        <v>1.862</v>
      </c>
      <c r="F19" s="413">
        <f t="shared" si="0"/>
        <v>651.7</v>
      </c>
    </row>
    <row r="20" spans="1:6" ht="19.5" customHeight="1">
      <c r="A20" s="451" t="s">
        <v>558</v>
      </c>
      <c r="B20" s="452" t="s">
        <v>748</v>
      </c>
      <c r="C20" s="452">
        <v>46</v>
      </c>
      <c r="D20" s="453">
        <v>1</v>
      </c>
      <c r="E20" s="454">
        <v>1.862</v>
      </c>
      <c r="F20" s="413">
        <f t="shared" si="0"/>
        <v>85.652</v>
      </c>
    </row>
    <row r="21" spans="1:6" ht="19.5" customHeight="1">
      <c r="A21" s="451" t="s">
        <v>558</v>
      </c>
      <c r="B21" s="452" t="s">
        <v>752</v>
      </c>
      <c r="C21" s="452">
        <v>128</v>
      </c>
      <c r="D21" s="453">
        <v>0</v>
      </c>
      <c r="E21" s="454">
        <v>1.862</v>
      </c>
      <c r="F21" s="413">
        <f t="shared" si="0"/>
        <v>0</v>
      </c>
    </row>
    <row r="22" spans="1:6" ht="19.5" customHeight="1">
      <c r="A22" s="451" t="s">
        <v>558</v>
      </c>
      <c r="B22" s="452" t="s">
        <v>753</v>
      </c>
      <c r="C22" s="452">
        <v>72</v>
      </c>
      <c r="D22" s="453">
        <v>1</v>
      </c>
      <c r="E22" s="454">
        <v>1.862</v>
      </c>
      <c r="F22" s="413">
        <f t="shared" si="0"/>
        <v>134.06400000000002</v>
      </c>
    </row>
    <row r="23" spans="1:6" ht="19.5" customHeight="1">
      <c r="A23" s="451" t="s">
        <v>558</v>
      </c>
      <c r="B23" s="452" t="s">
        <v>754</v>
      </c>
      <c r="C23" s="452">
        <v>89</v>
      </c>
      <c r="D23" s="453">
        <v>1</v>
      </c>
      <c r="E23" s="454">
        <v>1.862</v>
      </c>
      <c r="F23" s="413">
        <f t="shared" si="0"/>
        <v>165.71800000000002</v>
      </c>
    </row>
    <row r="24" spans="1:6" ht="19.5" customHeight="1" thickBot="1">
      <c r="A24" s="455" t="s">
        <v>558</v>
      </c>
      <c r="B24" s="456" t="s">
        <v>755</v>
      </c>
      <c r="C24" s="456">
        <v>86</v>
      </c>
      <c r="D24" s="457">
        <v>1</v>
      </c>
      <c r="E24" s="458">
        <v>1.862</v>
      </c>
      <c r="F24" s="432">
        <f t="shared" si="0"/>
        <v>160.132</v>
      </c>
    </row>
    <row r="25" spans="1:15" ht="19.5" customHeight="1" thickBot="1">
      <c r="A25" s="443" t="s">
        <v>524</v>
      </c>
      <c r="B25" s="444" t="s">
        <v>217</v>
      </c>
      <c r="C25" s="444" t="s">
        <v>0</v>
      </c>
      <c r="D25" s="445" t="s">
        <v>243</v>
      </c>
      <c r="E25" s="445" t="s">
        <v>786</v>
      </c>
      <c r="F25" s="446" t="s">
        <v>787</v>
      </c>
      <c r="G25" s="7"/>
      <c r="H25" s="7"/>
      <c r="I25" s="7"/>
      <c r="J25" s="7"/>
      <c r="K25" s="7"/>
      <c r="L25" s="7"/>
      <c r="M25" s="7"/>
      <c r="N25" s="7"/>
      <c r="O25" s="7"/>
    </row>
    <row r="26" spans="1:6" ht="19.5" customHeight="1">
      <c r="A26" s="451" t="s">
        <v>558</v>
      </c>
      <c r="B26" s="452" t="s">
        <v>766</v>
      </c>
      <c r="C26" s="452">
        <v>25.5</v>
      </c>
      <c r="D26" s="453">
        <v>1</v>
      </c>
      <c r="E26" s="454">
        <v>1.862</v>
      </c>
      <c r="F26" s="413">
        <f t="shared" si="0"/>
        <v>47.481</v>
      </c>
    </row>
    <row r="27" spans="1:6" ht="19.5" customHeight="1">
      <c r="A27" s="451" t="s">
        <v>558</v>
      </c>
      <c r="B27" s="452" t="s">
        <v>773</v>
      </c>
      <c r="C27" s="452">
        <v>36</v>
      </c>
      <c r="D27" s="453">
        <v>1</v>
      </c>
      <c r="E27" s="454">
        <v>1.862</v>
      </c>
      <c r="F27" s="413">
        <f t="shared" si="0"/>
        <v>67.03200000000001</v>
      </c>
    </row>
    <row r="28" spans="1:6" ht="19.5" customHeight="1">
      <c r="A28" s="451" t="s">
        <v>528</v>
      </c>
      <c r="B28" s="452" t="s">
        <v>708</v>
      </c>
      <c r="C28" s="452">
        <v>367</v>
      </c>
      <c r="D28" s="453">
        <v>1</v>
      </c>
      <c r="E28" s="454">
        <v>1.862</v>
      </c>
      <c r="F28" s="413">
        <f t="shared" si="0"/>
        <v>683.354</v>
      </c>
    </row>
    <row r="29" spans="1:6" ht="19.5" customHeight="1">
      <c r="A29" s="451" t="s">
        <v>528</v>
      </c>
      <c r="B29" s="452" t="s">
        <v>719</v>
      </c>
      <c r="C29" s="452">
        <v>49</v>
      </c>
      <c r="D29" s="453">
        <v>0</v>
      </c>
      <c r="E29" s="454">
        <v>1.862</v>
      </c>
      <c r="F29" s="413">
        <f t="shared" si="0"/>
        <v>0</v>
      </c>
    </row>
    <row r="30" spans="1:6" ht="19.5" customHeight="1">
      <c r="A30" s="451" t="s">
        <v>528</v>
      </c>
      <c r="B30" s="452" t="s">
        <v>722</v>
      </c>
      <c r="C30" s="452">
        <v>118</v>
      </c>
      <c r="D30" s="453">
        <v>1</v>
      </c>
      <c r="E30" s="454">
        <v>1.862</v>
      </c>
      <c r="F30" s="413">
        <f t="shared" si="0"/>
        <v>219.716</v>
      </c>
    </row>
    <row r="31" spans="1:6" ht="19.5" customHeight="1">
      <c r="A31" s="451" t="s">
        <v>528</v>
      </c>
      <c r="B31" s="452" t="s">
        <v>723</v>
      </c>
      <c r="C31" s="452">
        <v>92</v>
      </c>
      <c r="D31" s="453">
        <v>1</v>
      </c>
      <c r="E31" s="454">
        <v>1.862</v>
      </c>
      <c r="F31" s="413">
        <f t="shared" si="0"/>
        <v>171.304</v>
      </c>
    </row>
    <row r="32" spans="1:6" ht="19.5" customHeight="1">
      <c r="A32" s="451" t="s">
        <v>528</v>
      </c>
      <c r="B32" s="452" t="s">
        <v>761</v>
      </c>
      <c r="C32" s="452">
        <v>64</v>
      </c>
      <c r="D32" s="453">
        <v>0</v>
      </c>
      <c r="E32" s="454">
        <v>1.862</v>
      </c>
      <c r="F32" s="413">
        <f t="shared" si="0"/>
        <v>0</v>
      </c>
    </row>
    <row r="33" spans="1:6" ht="19.5" customHeight="1">
      <c r="A33" s="451" t="s">
        <v>526</v>
      </c>
      <c r="B33" s="452" t="s">
        <v>698</v>
      </c>
      <c r="C33" s="452">
        <v>98</v>
      </c>
      <c r="D33" s="453">
        <v>0</v>
      </c>
      <c r="E33" s="454">
        <v>1.862</v>
      </c>
      <c r="F33" s="413">
        <f t="shared" si="0"/>
        <v>0</v>
      </c>
    </row>
    <row r="34" spans="1:6" ht="19.5" customHeight="1">
      <c r="A34" s="451" t="s">
        <v>526</v>
      </c>
      <c r="B34" s="452" t="s">
        <v>728</v>
      </c>
      <c r="C34" s="452">
        <v>81</v>
      </c>
      <c r="D34" s="467">
        <v>0</v>
      </c>
      <c r="E34" s="454">
        <v>1.862</v>
      </c>
      <c r="F34" s="413">
        <f t="shared" si="0"/>
        <v>0</v>
      </c>
    </row>
    <row r="35" spans="1:6" ht="19.5" customHeight="1">
      <c r="A35" s="451" t="s">
        <v>526</v>
      </c>
      <c r="B35" s="452" t="s">
        <v>749</v>
      </c>
      <c r="C35" s="452">
        <v>94</v>
      </c>
      <c r="D35" s="467">
        <v>0</v>
      </c>
      <c r="E35" s="454">
        <v>1.862</v>
      </c>
      <c r="F35" s="413">
        <f t="shared" si="0"/>
        <v>0</v>
      </c>
    </row>
    <row r="36" spans="1:6" ht="19.5" customHeight="1">
      <c r="A36" s="451" t="s">
        <v>526</v>
      </c>
      <c r="B36" s="452" t="s">
        <v>750</v>
      </c>
      <c r="C36" s="452">
        <v>38</v>
      </c>
      <c r="D36" s="467">
        <v>1</v>
      </c>
      <c r="E36" s="454">
        <v>1.862</v>
      </c>
      <c r="F36" s="413">
        <f t="shared" si="0"/>
        <v>70.756</v>
      </c>
    </row>
    <row r="37" spans="1:6" ht="19.5" customHeight="1">
      <c r="A37" s="451" t="s">
        <v>526</v>
      </c>
      <c r="B37" s="452" t="s">
        <v>770</v>
      </c>
      <c r="C37" s="452">
        <v>64</v>
      </c>
      <c r="D37" s="467">
        <v>1</v>
      </c>
      <c r="E37" s="454">
        <v>1.862</v>
      </c>
      <c r="F37" s="413">
        <f t="shared" si="0"/>
        <v>119.168</v>
      </c>
    </row>
    <row r="38" spans="1:6" ht="19.5" customHeight="1">
      <c r="A38" s="451" t="s">
        <v>526</v>
      </c>
      <c r="B38" s="452" t="s">
        <v>772</v>
      </c>
      <c r="C38" s="452">
        <v>74</v>
      </c>
      <c r="D38" s="467">
        <v>1</v>
      </c>
      <c r="E38" s="454">
        <v>1.862</v>
      </c>
      <c r="F38" s="413">
        <f t="shared" si="0"/>
        <v>137.788</v>
      </c>
    </row>
    <row r="39" spans="1:6" ht="19.5" customHeight="1">
      <c r="A39" s="451" t="s">
        <v>572</v>
      </c>
      <c r="B39" s="452" t="s">
        <v>742</v>
      </c>
      <c r="C39" s="452">
        <v>30</v>
      </c>
      <c r="D39" s="467">
        <v>0</v>
      </c>
      <c r="E39" s="454">
        <v>1.862</v>
      </c>
      <c r="F39" s="413">
        <f t="shared" si="0"/>
        <v>0</v>
      </c>
    </row>
    <row r="40" spans="1:6" ht="19.5" customHeight="1">
      <c r="A40" s="451" t="s">
        <v>572</v>
      </c>
      <c r="B40" s="452" t="s">
        <v>744</v>
      </c>
      <c r="C40" s="452">
        <v>41</v>
      </c>
      <c r="D40" s="467">
        <v>1</v>
      </c>
      <c r="E40" s="454">
        <v>1.862</v>
      </c>
      <c r="F40" s="413">
        <f t="shared" si="0"/>
        <v>76.342</v>
      </c>
    </row>
    <row r="41" spans="1:6" ht="19.5" customHeight="1">
      <c r="A41" s="451" t="s">
        <v>572</v>
      </c>
      <c r="B41" s="452" t="s">
        <v>757</v>
      </c>
      <c r="C41" s="452">
        <v>56</v>
      </c>
      <c r="D41" s="467">
        <v>1</v>
      </c>
      <c r="E41" s="454">
        <v>1.862</v>
      </c>
      <c r="F41" s="413">
        <f t="shared" si="0"/>
        <v>104.272</v>
      </c>
    </row>
    <row r="42" spans="1:6" ht="19.5" customHeight="1">
      <c r="A42" s="451" t="s">
        <v>550</v>
      </c>
      <c r="B42" s="452" t="s">
        <v>739</v>
      </c>
      <c r="C42" s="452">
        <v>43</v>
      </c>
      <c r="D42" s="467">
        <v>1</v>
      </c>
      <c r="E42" s="454">
        <v>1.862</v>
      </c>
      <c r="F42" s="413">
        <f t="shared" si="0"/>
        <v>80.066</v>
      </c>
    </row>
    <row r="43" spans="1:6" ht="19.5" customHeight="1">
      <c r="A43" s="451" t="s">
        <v>550</v>
      </c>
      <c r="B43" s="452" t="s">
        <v>765</v>
      </c>
      <c r="C43" s="452">
        <v>47</v>
      </c>
      <c r="D43" s="453">
        <v>1</v>
      </c>
      <c r="E43" s="454">
        <v>1.862</v>
      </c>
      <c r="F43" s="413">
        <f t="shared" si="0"/>
        <v>87.51400000000001</v>
      </c>
    </row>
    <row r="44" spans="1:6" ht="19.5" customHeight="1">
      <c r="A44" s="451" t="s">
        <v>552</v>
      </c>
      <c r="B44" s="452" t="s">
        <v>696</v>
      </c>
      <c r="C44" s="452">
        <v>135</v>
      </c>
      <c r="D44" s="453">
        <v>1</v>
      </c>
      <c r="E44" s="454">
        <v>1.862</v>
      </c>
      <c r="F44" s="413">
        <f t="shared" si="0"/>
        <v>251.37</v>
      </c>
    </row>
    <row r="45" spans="1:6" ht="19.5" customHeight="1">
      <c r="A45" s="451" t="s">
        <v>552</v>
      </c>
      <c r="B45" s="452" t="s">
        <v>705</v>
      </c>
      <c r="C45" s="452">
        <v>45</v>
      </c>
      <c r="D45" s="453">
        <v>1</v>
      </c>
      <c r="E45" s="454">
        <v>1.862</v>
      </c>
      <c r="F45" s="413">
        <f t="shared" si="0"/>
        <v>83.79</v>
      </c>
    </row>
    <row r="46" spans="1:6" ht="19.5" customHeight="1" thickBot="1">
      <c r="A46" s="455" t="s">
        <v>552</v>
      </c>
      <c r="B46" s="456" t="s">
        <v>706</v>
      </c>
      <c r="C46" s="456">
        <v>303</v>
      </c>
      <c r="D46" s="457">
        <v>1</v>
      </c>
      <c r="E46" s="458">
        <v>1.862</v>
      </c>
      <c r="F46" s="432">
        <f t="shared" si="0"/>
        <v>564.186</v>
      </c>
    </row>
    <row r="47" spans="1:15" ht="19.5" customHeight="1" thickBot="1">
      <c r="A47" s="443" t="s">
        <v>524</v>
      </c>
      <c r="B47" s="444" t="s">
        <v>217</v>
      </c>
      <c r="C47" s="444" t="s">
        <v>0</v>
      </c>
      <c r="D47" s="445" t="s">
        <v>243</v>
      </c>
      <c r="E47" s="445" t="s">
        <v>786</v>
      </c>
      <c r="F47" s="446" t="s">
        <v>787</v>
      </c>
      <c r="G47" s="7"/>
      <c r="H47" s="7"/>
      <c r="I47" s="7"/>
      <c r="J47" s="7"/>
      <c r="K47" s="7"/>
      <c r="L47" s="7"/>
      <c r="M47" s="7"/>
      <c r="N47" s="7"/>
      <c r="O47" s="7"/>
    </row>
    <row r="48" spans="1:6" ht="19.5" customHeight="1" thickBot="1">
      <c r="A48" s="455" t="s">
        <v>552</v>
      </c>
      <c r="B48" s="456" t="s">
        <v>720</v>
      </c>
      <c r="C48" s="456">
        <v>170</v>
      </c>
      <c r="D48" s="457">
        <v>1</v>
      </c>
      <c r="E48" s="458">
        <v>1.862</v>
      </c>
      <c r="F48" s="432">
        <f t="shared" si="0"/>
        <v>316.54</v>
      </c>
    </row>
    <row r="49" spans="1:6" ht="19.5" customHeight="1">
      <c r="A49" s="459" t="s">
        <v>552</v>
      </c>
      <c r="B49" s="460" t="s">
        <v>725</v>
      </c>
      <c r="C49" s="460">
        <v>45</v>
      </c>
      <c r="D49" s="461">
        <v>1</v>
      </c>
      <c r="E49" s="462">
        <v>1.862</v>
      </c>
      <c r="F49" s="433">
        <f t="shared" si="0"/>
        <v>83.79</v>
      </c>
    </row>
    <row r="50" spans="1:6" ht="19.5" customHeight="1">
      <c r="A50" s="451" t="s">
        <v>552</v>
      </c>
      <c r="B50" s="452" t="s">
        <v>726</v>
      </c>
      <c r="C50" s="452">
        <v>43</v>
      </c>
      <c r="D50" s="453">
        <v>1</v>
      </c>
      <c r="E50" s="454">
        <v>1.862</v>
      </c>
      <c r="F50" s="413">
        <f t="shared" si="0"/>
        <v>80.066</v>
      </c>
    </row>
    <row r="51" spans="1:6" ht="19.5" customHeight="1">
      <c r="A51" s="451" t="s">
        <v>552</v>
      </c>
      <c r="B51" s="452" t="s">
        <v>736</v>
      </c>
      <c r="C51" s="452">
        <v>56</v>
      </c>
      <c r="D51" s="453">
        <v>1</v>
      </c>
      <c r="E51" s="454">
        <v>1.862</v>
      </c>
      <c r="F51" s="413">
        <f t="shared" si="0"/>
        <v>104.272</v>
      </c>
    </row>
    <row r="52" spans="1:6" ht="19.5" customHeight="1">
      <c r="A52" s="451" t="s">
        <v>552</v>
      </c>
      <c r="B52" s="452" t="s">
        <v>737</v>
      </c>
      <c r="C52" s="452">
        <v>9</v>
      </c>
      <c r="D52" s="453">
        <v>1</v>
      </c>
      <c r="E52" s="454">
        <v>1.862</v>
      </c>
      <c r="F52" s="413">
        <f t="shared" si="0"/>
        <v>16.758000000000003</v>
      </c>
    </row>
    <row r="53" spans="1:6" ht="19.5" customHeight="1">
      <c r="A53" s="451" t="s">
        <v>552</v>
      </c>
      <c r="B53" s="452" t="s">
        <v>738</v>
      </c>
      <c r="C53" s="452">
        <v>10</v>
      </c>
      <c r="D53" s="453">
        <v>1</v>
      </c>
      <c r="E53" s="454">
        <v>1.862</v>
      </c>
      <c r="F53" s="413">
        <f t="shared" si="0"/>
        <v>18.62</v>
      </c>
    </row>
    <row r="54" spans="1:6" ht="19.5" customHeight="1">
      <c r="A54" s="451" t="s">
        <v>552</v>
      </c>
      <c r="B54" s="452" t="s">
        <v>756</v>
      </c>
      <c r="C54" s="452">
        <v>102</v>
      </c>
      <c r="D54" s="453">
        <v>1</v>
      </c>
      <c r="E54" s="454">
        <v>1.862</v>
      </c>
      <c r="F54" s="413">
        <f t="shared" si="0"/>
        <v>189.924</v>
      </c>
    </row>
    <row r="55" spans="1:6" ht="19.5" customHeight="1">
      <c r="A55" s="451" t="s">
        <v>33</v>
      </c>
      <c r="B55" s="452" t="s">
        <v>699</v>
      </c>
      <c r="C55" s="452">
        <v>130</v>
      </c>
      <c r="D55" s="453">
        <v>1</v>
      </c>
      <c r="E55" s="454">
        <v>1.862</v>
      </c>
      <c r="F55" s="413">
        <f t="shared" si="0"/>
        <v>242.06</v>
      </c>
    </row>
    <row r="56" spans="1:6" ht="19.5" customHeight="1">
      <c r="A56" s="451" t="s">
        <v>33</v>
      </c>
      <c r="B56" s="452" t="s">
        <v>707</v>
      </c>
      <c r="C56" s="452">
        <v>222</v>
      </c>
      <c r="D56" s="453">
        <v>1</v>
      </c>
      <c r="E56" s="454">
        <v>1.862</v>
      </c>
      <c r="F56" s="413">
        <f t="shared" si="0"/>
        <v>413.36400000000003</v>
      </c>
    </row>
    <row r="57" spans="1:6" ht="19.5" customHeight="1">
      <c r="A57" s="451" t="s">
        <v>548</v>
      </c>
      <c r="B57" s="452" t="s">
        <v>576</v>
      </c>
      <c r="C57" s="452">
        <v>173</v>
      </c>
      <c r="D57" s="453">
        <v>1</v>
      </c>
      <c r="E57" s="454">
        <v>1.862</v>
      </c>
      <c r="F57" s="413">
        <f t="shared" si="0"/>
        <v>322.12600000000003</v>
      </c>
    </row>
    <row r="58" spans="1:6" ht="19.5" customHeight="1">
      <c r="A58" s="451" t="s">
        <v>762</v>
      </c>
      <c r="B58" s="452" t="s">
        <v>763</v>
      </c>
      <c r="C58" s="452">
        <v>171</v>
      </c>
      <c r="D58" s="453">
        <v>0</v>
      </c>
      <c r="E58" s="454">
        <v>1.862</v>
      </c>
      <c r="F58" s="413">
        <f t="shared" si="0"/>
        <v>0</v>
      </c>
    </row>
    <row r="59" spans="1:6" ht="19.5" customHeight="1">
      <c r="A59" s="451" t="s">
        <v>586</v>
      </c>
      <c r="B59" s="452" t="s">
        <v>46</v>
      </c>
      <c r="C59" s="452">
        <v>32</v>
      </c>
      <c r="D59" s="453">
        <v>1</v>
      </c>
      <c r="E59" s="454">
        <v>1.862</v>
      </c>
      <c r="F59" s="413">
        <f t="shared" si="0"/>
        <v>59.584</v>
      </c>
    </row>
    <row r="60" spans="1:6" ht="19.5" customHeight="1">
      <c r="A60" s="451" t="s">
        <v>617</v>
      </c>
      <c r="B60" s="452" t="s">
        <v>759</v>
      </c>
      <c r="C60" s="452">
        <v>72</v>
      </c>
      <c r="D60" s="453">
        <v>1</v>
      </c>
      <c r="E60" s="454">
        <v>1.862</v>
      </c>
      <c r="F60" s="413">
        <f t="shared" si="0"/>
        <v>134.06400000000002</v>
      </c>
    </row>
    <row r="61" spans="1:6" ht="19.5" customHeight="1">
      <c r="A61" s="451" t="s">
        <v>678</v>
      </c>
      <c r="B61" s="452" t="s">
        <v>709</v>
      </c>
      <c r="C61" s="452">
        <v>124</v>
      </c>
      <c r="D61" s="453">
        <v>1</v>
      </c>
      <c r="E61" s="454">
        <v>1.862</v>
      </c>
      <c r="F61" s="413">
        <f t="shared" si="0"/>
        <v>230.888</v>
      </c>
    </row>
    <row r="62" spans="1:6" ht="19.5" customHeight="1">
      <c r="A62" s="451" t="s">
        <v>678</v>
      </c>
      <c r="B62" s="452" t="s">
        <v>710</v>
      </c>
      <c r="C62" s="452">
        <v>96</v>
      </c>
      <c r="D62" s="453">
        <v>1</v>
      </c>
      <c r="E62" s="454">
        <v>1.862</v>
      </c>
      <c r="F62" s="413">
        <f t="shared" si="0"/>
        <v>178.752</v>
      </c>
    </row>
    <row r="63" spans="1:6" ht="19.5" customHeight="1">
      <c r="A63" s="451" t="s">
        <v>584</v>
      </c>
      <c r="B63" s="452" t="s">
        <v>769</v>
      </c>
      <c r="C63" s="452">
        <v>277</v>
      </c>
      <c r="D63" s="453">
        <v>0</v>
      </c>
      <c r="E63" s="454">
        <v>1.862</v>
      </c>
      <c r="F63" s="413">
        <f t="shared" si="0"/>
        <v>0</v>
      </c>
    </row>
    <row r="64" spans="1:6" ht="19.5" customHeight="1">
      <c r="A64" s="451" t="s">
        <v>588</v>
      </c>
      <c r="B64" s="452" t="s">
        <v>741</v>
      </c>
      <c r="C64" s="452">
        <v>133</v>
      </c>
      <c r="D64" s="453">
        <v>0</v>
      </c>
      <c r="E64" s="454">
        <v>1.862</v>
      </c>
      <c r="F64" s="413">
        <f aca="true" t="shared" si="1" ref="F64:F91">+C64*D64*E64</f>
        <v>0</v>
      </c>
    </row>
    <row r="65" spans="1:6" ht="19.5" customHeight="1">
      <c r="A65" s="451" t="s">
        <v>542</v>
      </c>
      <c r="B65" s="452" t="s">
        <v>776</v>
      </c>
      <c r="C65" s="452">
        <v>99</v>
      </c>
      <c r="D65" s="453">
        <v>1</v>
      </c>
      <c r="E65" s="454">
        <v>1.862</v>
      </c>
      <c r="F65" s="413">
        <f t="shared" si="1"/>
        <v>184.33800000000002</v>
      </c>
    </row>
    <row r="66" spans="1:6" ht="19.5" customHeight="1">
      <c r="A66" s="451" t="s">
        <v>542</v>
      </c>
      <c r="B66" s="452" t="s">
        <v>777</v>
      </c>
      <c r="C66" s="452">
        <v>93</v>
      </c>
      <c r="D66" s="453">
        <v>0</v>
      </c>
      <c r="E66" s="454">
        <v>1.862</v>
      </c>
      <c r="F66" s="413">
        <f t="shared" si="1"/>
        <v>0</v>
      </c>
    </row>
    <row r="67" spans="1:6" ht="19.5" customHeight="1">
      <c r="A67" s="451" t="s">
        <v>542</v>
      </c>
      <c r="B67" s="452" t="s">
        <v>704</v>
      </c>
      <c r="C67" s="452">
        <v>86</v>
      </c>
      <c r="D67" s="453">
        <v>1</v>
      </c>
      <c r="E67" s="454">
        <v>1.862</v>
      </c>
      <c r="F67" s="413">
        <f t="shared" si="1"/>
        <v>160.132</v>
      </c>
    </row>
    <row r="68" spans="1:6" ht="19.5" customHeight="1">
      <c r="A68" s="451" t="s">
        <v>542</v>
      </c>
      <c r="B68" s="452" t="s">
        <v>711</v>
      </c>
      <c r="C68" s="452">
        <v>20</v>
      </c>
      <c r="D68" s="453">
        <v>2</v>
      </c>
      <c r="E68" s="454">
        <v>1.862</v>
      </c>
      <c r="F68" s="413">
        <f t="shared" si="1"/>
        <v>74.48</v>
      </c>
    </row>
    <row r="69" spans="1:6" ht="19.5" customHeight="1">
      <c r="A69" s="451" t="s">
        <v>542</v>
      </c>
      <c r="B69" s="452" t="s">
        <v>712</v>
      </c>
      <c r="C69" s="452">
        <v>82</v>
      </c>
      <c r="D69" s="453">
        <v>1</v>
      </c>
      <c r="E69" s="454">
        <v>1.862</v>
      </c>
      <c r="F69" s="413">
        <f t="shared" si="1"/>
        <v>152.684</v>
      </c>
    </row>
    <row r="70" spans="1:6" ht="19.5" customHeight="1" thickBot="1">
      <c r="A70" s="455" t="s">
        <v>542</v>
      </c>
      <c r="B70" s="456" t="s">
        <v>713</v>
      </c>
      <c r="C70" s="456">
        <v>43</v>
      </c>
      <c r="D70" s="457">
        <v>1</v>
      </c>
      <c r="E70" s="458">
        <v>1.862</v>
      </c>
      <c r="F70" s="432">
        <f t="shared" si="1"/>
        <v>80.066</v>
      </c>
    </row>
    <row r="71" spans="1:15" ht="19.5" customHeight="1" thickBot="1">
      <c r="A71" s="443" t="s">
        <v>524</v>
      </c>
      <c r="B71" s="444" t="s">
        <v>217</v>
      </c>
      <c r="C71" s="444" t="s">
        <v>0</v>
      </c>
      <c r="D71" s="445" t="s">
        <v>243</v>
      </c>
      <c r="E71" s="445" t="s">
        <v>786</v>
      </c>
      <c r="F71" s="446" t="s">
        <v>787</v>
      </c>
      <c r="G71" s="7"/>
      <c r="H71" s="7"/>
      <c r="I71" s="7"/>
      <c r="J71" s="7"/>
      <c r="K71" s="7"/>
      <c r="L71" s="7"/>
      <c r="M71" s="7"/>
      <c r="N71" s="7"/>
      <c r="O71" s="7"/>
    </row>
    <row r="72" spans="1:6" ht="19.5" customHeight="1">
      <c r="A72" s="451" t="s">
        <v>542</v>
      </c>
      <c r="B72" s="452" t="s">
        <v>714</v>
      </c>
      <c r="C72" s="452">
        <v>45</v>
      </c>
      <c r="D72" s="453">
        <v>1</v>
      </c>
      <c r="E72" s="454">
        <v>1.862</v>
      </c>
      <c r="F72" s="413">
        <f t="shared" si="1"/>
        <v>83.79</v>
      </c>
    </row>
    <row r="73" spans="1:6" ht="19.5" customHeight="1">
      <c r="A73" s="451" t="s">
        <v>542</v>
      </c>
      <c r="B73" s="452" t="s">
        <v>734</v>
      </c>
      <c r="C73" s="452">
        <v>132</v>
      </c>
      <c r="D73" s="453">
        <v>0</v>
      </c>
      <c r="E73" s="454">
        <v>1.862</v>
      </c>
      <c r="F73" s="413">
        <f t="shared" si="1"/>
        <v>0</v>
      </c>
    </row>
    <row r="74" spans="1:6" ht="19.5" customHeight="1">
      <c r="A74" s="451" t="s">
        <v>542</v>
      </c>
      <c r="B74" s="452" t="s">
        <v>735</v>
      </c>
      <c r="C74" s="452">
        <v>119</v>
      </c>
      <c r="D74" s="453">
        <v>0</v>
      </c>
      <c r="E74" s="454">
        <v>1.862</v>
      </c>
      <c r="F74" s="413">
        <f t="shared" si="1"/>
        <v>0</v>
      </c>
    </row>
    <row r="75" spans="1:6" ht="19.5" customHeight="1">
      <c r="A75" s="451" t="s">
        <v>542</v>
      </c>
      <c r="B75" s="452" t="s">
        <v>740</v>
      </c>
      <c r="C75" s="452">
        <v>134</v>
      </c>
      <c r="D75" s="453">
        <v>1</v>
      </c>
      <c r="E75" s="454">
        <v>1.862</v>
      </c>
      <c r="F75" s="413">
        <f t="shared" si="1"/>
        <v>249.508</v>
      </c>
    </row>
    <row r="76" spans="1:6" ht="19.5" customHeight="1">
      <c r="A76" s="451" t="s">
        <v>675</v>
      </c>
      <c r="B76" s="452" t="s">
        <v>751</v>
      </c>
      <c r="C76" s="452">
        <v>50</v>
      </c>
      <c r="D76" s="453">
        <v>1</v>
      </c>
      <c r="E76" s="454">
        <v>1.862</v>
      </c>
      <c r="F76" s="413">
        <f t="shared" si="1"/>
        <v>93.10000000000001</v>
      </c>
    </row>
    <row r="77" spans="1:6" ht="19.5" customHeight="1">
      <c r="A77" s="451" t="s">
        <v>539</v>
      </c>
      <c r="B77" s="452" t="s">
        <v>760</v>
      </c>
      <c r="C77" s="452">
        <v>111</v>
      </c>
      <c r="D77" s="453">
        <v>1</v>
      </c>
      <c r="E77" s="454">
        <v>1.862</v>
      </c>
      <c r="F77" s="413">
        <f t="shared" si="1"/>
        <v>206.68200000000002</v>
      </c>
    </row>
    <row r="78" spans="1:6" ht="19.5" customHeight="1">
      <c r="A78" s="451" t="s">
        <v>539</v>
      </c>
      <c r="B78" s="452" t="s">
        <v>767</v>
      </c>
      <c r="C78" s="452">
        <v>21.5</v>
      </c>
      <c r="D78" s="453">
        <v>1</v>
      </c>
      <c r="E78" s="454">
        <v>1.862</v>
      </c>
      <c r="F78" s="413">
        <f t="shared" si="1"/>
        <v>40.033</v>
      </c>
    </row>
    <row r="79" spans="1:6" ht="19.5" customHeight="1">
      <c r="A79" s="451" t="s">
        <v>539</v>
      </c>
      <c r="B79" s="452" t="s">
        <v>768</v>
      </c>
      <c r="C79" s="452">
        <v>13</v>
      </c>
      <c r="D79" s="453">
        <v>1</v>
      </c>
      <c r="E79" s="454">
        <v>1.862</v>
      </c>
      <c r="F79" s="413">
        <f t="shared" si="1"/>
        <v>24.206000000000003</v>
      </c>
    </row>
    <row r="80" spans="1:6" ht="19.5" customHeight="1">
      <c r="A80" s="451" t="s">
        <v>539</v>
      </c>
      <c r="B80" s="452" t="s">
        <v>774</v>
      </c>
      <c r="C80" s="452">
        <v>52</v>
      </c>
      <c r="D80" s="453">
        <v>1</v>
      </c>
      <c r="E80" s="454">
        <v>1.862</v>
      </c>
      <c r="F80" s="413">
        <f t="shared" si="1"/>
        <v>96.82400000000001</v>
      </c>
    </row>
    <row r="81" spans="1:6" ht="19.5" customHeight="1">
      <c r="A81" s="451" t="s">
        <v>203</v>
      </c>
      <c r="B81" s="452" t="s">
        <v>201</v>
      </c>
      <c r="C81" s="452">
        <v>151</v>
      </c>
      <c r="D81" s="453">
        <v>2</v>
      </c>
      <c r="E81" s="454">
        <v>1.862</v>
      </c>
      <c r="F81" s="413">
        <f t="shared" si="1"/>
        <v>562.3240000000001</v>
      </c>
    </row>
    <row r="82" spans="1:6" ht="19.5" customHeight="1">
      <c r="A82" s="451" t="s">
        <v>203</v>
      </c>
      <c r="B82" s="452" t="s">
        <v>676</v>
      </c>
      <c r="C82" s="452">
        <v>15</v>
      </c>
      <c r="D82" s="453">
        <v>1</v>
      </c>
      <c r="E82" s="454">
        <v>1.862</v>
      </c>
      <c r="F82" s="413">
        <f t="shared" si="1"/>
        <v>27.93</v>
      </c>
    </row>
    <row r="83" spans="1:6" ht="19.5" customHeight="1">
      <c r="A83" s="451" t="s">
        <v>590</v>
      </c>
      <c r="B83" s="452" t="s">
        <v>746</v>
      </c>
      <c r="C83" s="452">
        <v>82</v>
      </c>
      <c r="D83" s="453">
        <v>1</v>
      </c>
      <c r="E83" s="454">
        <v>1.862</v>
      </c>
      <c r="F83" s="413">
        <f t="shared" si="1"/>
        <v>152.684</v>
      </c>
    </row>
    <row r="84" spans="1:6" ht="19.5" customHeight="1">
      <c r="A84" s="451" t="s">
        <v>537</v>
      </c>
      <c r="B84" s="452" t="s">
        <v>701</v>
      </c>
      <c r="C84" s="452">
        <v>257</v>
      </c>
      <c r="D84" s="453">
        <v>1</v>
      </c>
      <c r="E84" s="454">
        <v>1.862</v>
      </c>
      <c r="F84" s="413">
        <f t="shared" si="1"/>
        <v>478.53400000000005</v>
      </c>
    </row>
    <row r="85" spans="1:6" ht="19.5" customHeight="1">
      <c r="A85" s="451" t="s">
        <v>537</v>
      </c>
      <c r="B85" s="452" t="s">
        <v>702</v>
      </c>
      <c r="C85" s="452">
        <v>55</v>
      </c>
      <c r="D85" s="453">
        <v>1</v>
      </c>
      <c r="E85" s="454">
        <v>1.862</v>
      </c>
      <c r="F85" s="413">
        <f t="shared" si="1"/>
        <v>102.41000000000001</v>
      </c>
    </row>
    <row r="86" spans="1:6" ht="19.5" customHeight="1">
      <c r="A86" s="451" t="s">
        <v>55</v>
      </c>
      <c r="B86" s="452" t="s">
        <v>758</v>
      </c>
      <c r="C86" s="452">
        <v>57</v>
      </c>
      <c r="D86" s="453">
        <v>1</v>
      </c>
      <c r="E86" s="454">
        <v>1.862</v>
      </c>
      <c r="F86" s="413">
        <f t="shared" si="1"/>
        <v>106.134</v>
      </c>
    </row>
    <row r="87" spans="1:6" ht="19.5" customHeight="1">
      <c r="A87" s="451" t="s">
        <v>544</v>
      </c>
      <c r="B87" s="452" t="s">
        <v>721</v>
      </c>
      <c r="C87" s="452">
        <v>182</v>
      </c>
      <c r="D87" s="453">
        <v>1</v>
      </c>
      <c r="E87" s="454">
        <v>1.862</v>
      </c>
      <c r="F87" s="413">
        <f t="shared" si="1"/>
        <v>338.884</v>
      </c>
    </row>
    <row r="88" spans="1:6" ht="19.5" customHeight="1">
      <c r="A88" s="451" t="s">
        <v>544</v>
      </c>
      <c r="B88" s="452" t="s">
        <v>745</v>
      </c>
      <c r="C88" s="452">
        <v>420</v>
      </c>
      <c r="D88" s="453">
        <v>1</v>
      </c>
      <c r="E88" s="454">
        <v>1.862</v>
      </c>
      <c r="F88" s="413">
        <f t="shared" si="1"/>
        <v>782.0400000000001</v>
      </c>
    </row>
    <row r="89" spans="1:6" ht="19.5" customHeight="1">
      <c r="A89" s="451" t="s">
        <v>544</v>
      </c>
      <c r="B89" s="452" t="s">
        <v>690</v>
      </c>
      <c r="C89" s="452">
        <v>213</v>
      </c>
      <c r="D89" s="453">
        <v>1</v>
      </c>
      <c r="E89" s="454">
        <v>1.862</v>
      </c>
      <c r="F89" s="413">
        <f t="shared" si="1"/>
        <v>396.606</v>
      </c>
    </row>
    <row r="90" spans="1:6" ht="19.5" customHeight="1">
      <c r="A90" s="451" t="s">
        <v>544</v>
      </c>
      <c r="B90" s="452" t="s">
        <v>771</v>
      </c>
      <c r="C90" s="452">
        <v>75</v>
      </c>
      <c r="D90" s="453">
        <v>0</v>
      </c>
      <c r="E90" s="454">
        <v>1.862</v>
      </c>
      <c r="F90" s="413">
        <f t="shared" si="1"/>
        <v>0</v>
      </c>
    </row>
    <row r="91" spans="1:6" ht="19.5" customHeight="1" thickBot="1">
      <c r="A91" s="463" t="s">
        <v>554</v>
      </c>
      <c r="B91" s="464" t="s">
        <v>703</v>
      </c>
      <c r="C91" s="464">
        <v>79</v>
      </c>
      <c r="D91" s="465">
        <v>1</v>
      </c>
      <c r="E91" s="466">
        <v>1.862</v>
      </c>
      <c r="F91" s="414">
        <f t="shared" si="1"/>
        <v>147.098</v>
      </c>
    </row>
    <row r="92" spans="1:6" ht="19.5" customHeight="1" thickBot="1">
      <c r="A92" s="443" t="s">
        <v>775</v>
      </c>
      <c r="B92" s="444"/>
      <c r="C92" s="444">
        <f>SUM(C4:C91)</f>
        <v>8194.71</v>
      </c>
      <c r="D92" s="444"/>
      <c r="E92" s="444"/>
      <c r="F92" s="415">
        <f>SUM(F4:F91)</f>
        <v>12137.838020000001</v>
      </c>
    </row>
  </sheetData>
  <sheetProtection/>
  <printOptions/>
  <pageMargins left="0.2362204724409449" right="0.2362204724409449" top="0.7480314960629921" bottom="0.7480314960629921" header="0.31496062992125984" footer="0.31496062992125984"/>
  <pageSetup fitToHeight="2" horizontalDpi="600" verticalDpi="600" orientation="landscape" paperSize="9" scale="95" r:id="rId1"/>
  <rowBreaks count="3" manualBreakCount="3">
    <brk id="24" max="255" man="1"/>
    <brk id="46" max="255" man="1"/>
    <brk id="70" max="255" man="1"/>
  </rowBreaks>
</worksheet>
</file>

<file path=xl/worksheets/sheet11.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1">
      <selection activeCell="G16" sqref="G16"/>
    </sheetView>
  </sheetViews>
  <sheetFormatPr defaultColWidth="9.00390625" defaultRowHeight="12.75"/>
  <cols>
    <col min="1" max="1" width="2.25390625" style="10" customWidth="1"/>
    <col min="2" max="2" width="29.375" style="10" customWidth="1"/>
    <col min="3" max="3" width="13.875" style="10" customWidth="1"/>
    <col min="4" max="4" width="11.125" style="10" customWidth="1"/>
    <col min="5" max="5" width="15.625" style="10" customWidth="1"/>
    <col min="6" max="6" width="21.25390625" style="10" customWidth="1"/>
    <col min="7" max="7" width="47.00390625" style="10" customWidth="1"/>
    <col min="8" max="8" width="10.125" style="10" bestFit="1" customWidth="1"/>
    <col min="9" max="16384" width="9.125" style="10" customWidth="1"/>
  </cols>
  <sheetData>
    <row r="1" spans="1:12" s="1" customFormat="1" ht="19.5" customHeight="1">
      <c r="A1" s="35"/>
      <c r="B1" s="207" t="s">
        <v>418</v>
      </c>
      <c r="C1" s="207"/>
      <c r="D1" s="207"/>
      <c r="E1" s="207"/>
      <c r="F1" s="207"/>
      <c r="G1" s="207"/>
      <c r="H1" s="100"/>
      <c r="I1" s="100"/>
      <c r="J1" s="35"/>
      <c r="K1" s="35"/>
      <c r="L1" s="35"/>
    </row>
    <row r="2" spans="1:12" s="1" customFormat="1" ht="19.5" customHeight="1">
      <c r="A2" s="35"/>
      <c r="B2" s="207"/>
      <c r="C2" s="207"/>
      <c r="D2" s="207"/>
      <c r="E2" s="207"/>
      <c r="F2" s="207"/>
      <c r="G2" s="207"/>
      <c r="H2" s="100"/>
      <c r="I2" s="100"/>
      <c r="J2" s="35"/>
      <c r="K2" s="35"/>
      <c r="L2" s="35"/>
    </row>
    <row r="3" spans="1:12" s="1" customFormat="1" ht="19.5" customHeight="1">
      <c r="A3" s="35"/>
      <c r="B3" s="208"/>
      <c r="C3" s="208"/>
      <c r="D3" s="208"/>
      <c r="E3" s="208"/>
      <c r="F3" s="208"/>
      <c r="G3" s="208"/>
      <c r="H3" s="35"/>
      <c r="I3" s="35"/>
      <c r="J3" s="35"/>
      <c r="K3" s="35"/>
      <c r="L3" s="35"/>
    </row>
    <row r="4" spans="1:13" s="1" customFormat="1" ht="19.5" customHeight="1">
      <c r="A4" s="35"/>
      <c r="B4" s="514" t="s">
        <v>98</v>
      </c>
      <c r="C4" s="516" t="s">
        <v>346</v>
      </c>
      <c r="D4" s="518" t="s">
        <v>341</v>
      </c>
      <c r="E4" s="518" t="s">
        <v>309</v>
      </c>
      <c r="F4" s="518" t="s">
        <v>343</v>
      </c>
      <c r="G4" s="209"/>
      <c r="H4" s="520"/>
      <c r="I4" s="35"/>
      <c r="J4" s="35"/>
      <c r="K4" s="35"/>
      <c r="L4" s="35"/>
      <c r="M4" s="35"/>
    </row>
    <row r="5" spans="1:13" s="1" customFormat="1" ht="19.5" customHeight="1">
      <c r="A5" s="35"/>
      <c r="B5" s="515"/>
      <c r="C5" s="517"/>
      <c r="D5" s="519"/>
      <c r="E5" s="519"/>
      <c r="F5" s="519"/>
      <c r="G5" s="212"/>
      <c r="H5" s="520"/>
      <c r="I5" s="35"/>
      <c r="J5" s="35"/>
      <c r="K5" s="35"/>
      <c r="L5" s="35"/>
      <c r="M5" s="35"/>
    </row>
    <row r="6" spans="1:13" s="1" customFormat="1" ht="19.5" customHeight="1">
      <c r="A6" s="35"/>
      <c r="B6" s="213"/>
      <c r="C6" s="210"/>
      <c r="D6" s="211"/>
      <c r="E6" s="211"/>
      <c r="F6" s="211"/>
      <c r="G6" s="212"/>
      <c r="H6" s="189"/>
      <c r="I6" s="35"/>
      <c r="J6" s="35"/>
      <c r="K6" s="35"/>
      <c r="L6" s="35"/>
      <c r="M6" s="35"/>
    </row>
    <row r="7" spans="1:12" s="1" customFormat="1" ht="19.5" customHeight="1">
      <c r="A7" s="35"/>
      <c r="B7" s="213" t="s">
        <v>229</v>
      </c>
      <c r="C7" s="214">
        <v>950</v>
      </c>
      <c r="D7" s="215">
        <v>11</v>
      </c>
      <c r="E7" s="215">
        <f>C7*D7</f>
        <v>10450</v>
      </c>
      <c r="F7" s="215">
        <f>E7*1.22</f>
        <v>12749</v>
      </c>
      <c r="G7" s="206"/>
      <c r="H7" s="35"/>
      <c r="I7" s="35"/>
      <c r="J7" s="35"/>
      <c r="K7" s="35"/>
      <c r="L7" s="35"/>
    </row>
    <row r="8" spans="1:12" s="1" customFormat="1" ht="19.5" customHeight="1">
      <c r="A8" s="35"/>
      <c r="B8" s="213" t="s">
        <v>230</v>
      </c>
      <c r="C8" s="214">
        <v>950</v>
      </c>
      <c r="D8" s="215">
        <v>12</v>
      </c>
      <c r="E8" s="215">
        <f aca="true" t="shared" si="0" ref="E8:E19">C8*D8</f>
        <v>11400</v>
      </c>
      <c r="F8" s="215">
        <f aca="true" t="shared" si="1" ref="F8:F20">E8*1.22</f>
        <v>13908</v>
      </c>
      <c r="G8" s="206"/>
      <c r="H8" s="35"/>
      <c r="I8" s="35"/>
      <c r="J8" s="35"/>
      <c r="K8" s="35"/>
      <c r="L8" s="35"/>
    </row>
    <row r="9" spans="1:12" s="1" customFormat="1" ht="19.5" customHeight="1">
      <c r="A9" s="35"/>
      <c r="B9" s="213" t="s">
        <v>231</v>
      </c>
      <c r="C9" s="214">
        <v>600</v>
      </c>
      <c r="D9" s="215">
        <v>14.43</v>
      </c>
      <c r="E9" s="215">
        <f t="shared" si="0"/>
        <v>8658</v>
      </c>
      <c r="F9" s="215">
        <f t="shared" si="1"/>
        <v>10562.76</v>
      </c>
      <c r="G9" s="206"/>
      <c r="H9" s="35"/>
      <c r="I9" s="35"/>
      <c r="J9" s="35"/>
      <c r="K9" s="35"/>
      <c r="L9" s="35"/>
    </row>
    <row r="10" spans="1:12" s="1" customFormat="1" ht="19.5" customHeight="1">
      <c r="A10" s="35"/>
      <c r="B10" s="213" t="s">
        <v>232</v>
      </c>
      <c r="C10" s="214">
        <v>20</v>
      </c>
      <c r="D10" s="215">
        <v>36</v>
      </c>
      <c r="E10" s="215">
        <f t="shared" si="0"/>
        <v>720</v>
      </c>
      <c r="F10" s="215">
        <f t="shared" si="1"/>
        <v>878.4</v>
      </c>
      <c r="G10" s="206"/>
      <c r="H10" s="35"/>
      <c r="I10" s="35"/>
      <c r="J10" s="35"/>
      <c r="K10" s="35"/>
      <c r="L10" s="35"/>
    </row>
    <row r="11" spans="1:12" s="1" customFormat="1" ht="19.5" customHeight="1">
      <c r="A11" s="35"/>
      <c r="B11" s="213" t="s">
        <v>342</v>
      </c>
      <c r="C11" s="214">
        <v>20</v>
      </c>
      <c r="D11" s="215">
        <v>30</v>
      </c>
      <c r="E11" s="215">
        <f t="shared" si="0"/>
        <v>600</v>
      </c>
      <c r="F11" s="215">
        <f t="shared" si="1"/>
        <v>732</v>
      </c>
      <c r="G11" s="206"/>
      <c r="H11" s="35"/>
      <c r="I11" s="35"/>
      <c r="J11" s="35"/>
      <c r="K11" s="35"/>
      <c r="L11" s="35"/>
    </row>
    <row r="12" spans="1:12" s="1" customFormat="1" ht="19.5" customHeight="1">
      <c r="A12" s="35"/>
      <c r="B12" s="213" t="s">
        <v>233</v>
      </c>
      <c r="C12" s="214">
        <v>70</v>
      </c>
      <c r="D12" s="215">
        <v>4</v>
      </c>
      <c r="E12" s="215">
        <f t="shared" si="0"/>
        <v>280</v>
      </c>
      <c r="F12" s="215">
        <f t="shared" si="1"/>
        <v>341.59999999999997</v>
      </c>
      <c r="G12" s="206"/>
      <c r="H12" s="35"/>
      <c r="I12" s="35"/>
      <c r="J12" s="35"/>
      <c r="K12" s="35"/>
      <c r="L12" s="35"/>
    </row>
    <row r="13" spans="1:12" s="1" customFormat="1" ht="19.5" customHeight="1">
      <c r="A13" s="35"/>
      <c r="B13" s="213" t="s">
        <v>415</v>
      </c>
      <c r="C13" s="214">
        <v>63</v>
      </c>
      <c r="D13" s="215">
        <v>3.3</v>
      </c>
      <c r="E13" s="215">
        <f t="shared" si="0"/>
        <v>207.89999999999998</v>
      </c>
      <c r="F13" s="215">
        <f t="shared" si="1"/>
        <v>253.63799999999998</v>
      </c>
      <c r="G13" s="206"/>
      <c r="H13" s="35"/>
      <c r="I13" s="35"/>
      <c r="J13" s="35"/>
      <c r="K13" s="35"/>
      <c r="L13" s="35"/>
    </row>
    <row r="14" spans="1:12" s="1" customFormat="1" ht="19.5" customHeight="1">
      <c r="A14" s="35"/>
      <c r="B14" s="213" t="s">
        <v>414</v>
      </c>
      <c r="C14" s="214">
        <v>35</v>
      </c>
      <c r="D14" s="215">
        <v>36.75</v>
      </c>
      <c r="E14" s="215">
        <f t="shared" si="0"/>
        <v>1286.25</v>
      </c>
      <c r="F14" s="215">
        <f t="shared" si="1"/>
        <v>1569.225</v>
      </c>
      <c r="G14" s="206"/>
      <c r="H14" s="35"/>
      <c r="I14" s="35"/>
      <c r="J14" s="35"/>
      <c r="K14" s="35"/>
      <c r="L14" s="35"/>
    </row>
    <row r="15" spans="1:12" s="1" customFormat="1" ht="19.5" customHeight="1">
      <c r="A15" s="35"/>
      <c r="B15" s="213" t="s">
        <v>234</v>
      </c>
      <c r="C15" s="214">
        <v>20</v>
      </c>
      <c r="D15" s="215">
        <v>4</v>
      </c>
      <c r="E15" s="215">
        <f t="shared" si="0"/>
        <v>80</v>
      </c>
      <c r="F15" s="215">
        <f t="shared" si="1"/>
        <v>97.6</v>
      </c>
      <c r="G15" s="206"/>
      <c r="H15" s="35"/>
      <c r="I15" s="35"/>
      <c r="J15" s="35"/>
      <c r="K15" s="35"/>
      <c r="L15" s="35"/>
    </row>
    <row r="16" spans="1:12" s="1" customFormat="1" ht="19.5" customHeight="1">
      <c r="A16" s="35"/>
      <c r="B16" s="213" t="s">
        <v>417</v>
      </c>
      <c r="C16" s="214">
        <v>50</v>
      </c>
      <c r="D16" s="215">
        <v>4.62</v>
      </c>
      <c r="E16" s="215">
        <f t="shared" si="0"/>
        <v>231</v>
      </c>
      <c r="F16" s="215">
        <f t="shared" si="1"/>
        <v>281.82</v>
      </c>
      <c r="G16" s="206"/>
      <c r="H16" s="35"/>
      <c r="I16" s="35"/>
      <c r="J16" s="35"/>
      <c r="K16" s="35"/>
      <c r="L16" s="35"/>
    </row>
    <row r="17" spans="1:12" s="1" customFormat="1" ht="19.5" customHeight="1">
      <c r="A17" s="35"/>
      <c r="B17" s="213" t="s">
        <v>416</v>
      </c>
      <c r="C17" s="214">
        <v>10</v>
      </c>
      <c r="D17" s="215">
        <v>55</v>
      </c>
      <c r="E17" s="215">
        <f t="shared" si="0"/>
        <v>550</v>
      </c>
      <c r="F17" s="215">
        <f t="shared" si="1"/>
        <v>671</v>
      </c>
      <c r="G17" s="206"/>
      <c r="H17" s="35"/>
      <c r="I17" s="35"/>
      <c r="J17" s="35"/>
      <c r="K17" s="35"/>
      <c r="L17" s="35"/>
    </row>
    <row r="18" spans="1:12" s="1" customFormat="1" ht="19.5" customHeight="1">
      <c r="A18" s="35"/>
      <c r="B18" s="213" t="s">
        <v>463</v>
      </c>
      <c r="C18" s="214">
        <v>24</v>
      </c>
      <c r="D18" s="215">
        <v>55</v>
      </c>
      <c r="E18" s="215">
        <f>C18*D18</f>
        <v>1320</v>
      </c>
      <c r="F18" s="215">
        <f>E18*1.22</f>
        <v>1610.3999999999999</v>
      </c>
      <c r="G18" s="206"/>
      <c r="H18" s="35"/>
      <c r="I18" s="35"/>
      <c r="J18" s="35"/>
      <c r="K18" s="35"/>
      <c r="L18" s="35"/>
    </row>
    <row r="19" spans="1:12" s="1" customFormat="1" ht="19.5" customHeight="1">
      <c r="A19" s="35"/>
      <c r="B19" s="213" t="s">
        <v>413</v>
      </c>
      <c r="C19" s="214">
        <v>4</v>
      </c>
      <c r="D19" s="215">
        <v>970</v>
      </c>
      <c r="E19" s="215">
        <f t="shared" si="0"/>
        <v>3880</v>
      </c>
      <c r="F19" s="215">
        <f t="shared" si="1"/>
        <v>4733.599999999999</v>
      </c>
      <c r="G19" s="206"/>
      <c r="H19" s="35"/>
      <c r="I19" s="35"/>
      <c r="J19" s="35"/>
      <c r="K19" s="35"/>
      <c r="L19" s="35"/>
    </row>
    <row r="20" spans="1:12" s="1" customFormat="1" ht="19.5" customHeight="1">
      <c r="A20" s="35"/>
      <c r="B20" s="213" t="s">
        <v>347</v>
      </c>
      <c r="C20" s="214"/>
      <c r="D20" s="217"/>
      <c r="E20" s="216">
        <v>5881.15</v>
      </c>
      <c r="F20" s="215">
        <f t="shared" si="1"/>
        <v>7175.003</v>
      </c>
      <c r="G20" s="206"/>
      <c r="H20" s="35"/>
      <c r="I20" s="35"/>
      <c r="J20" s="35"/>
      <c r="K20" s="35"/>
      <c r="L20" s="35"/>
    </row>
    <row r="21" spans="1:9" s="1" customFormat="1" ht="19.5" customHeight="1">
      <c r="A21" s="35"/>
      <c r="B21" s="213" t="s">
        <v>376</v>
      </c>
      <c r="C21" s="214"/>
      <c r="D21" s="217"/>
      <c r="E21" s="216">
        <v>3801</v>
      </c>
      <c r="F21" s="215">
        <f>E21*1.22</f>
        <v>4637.22</v>
      </c>
      <c r="G21" s="206"/>
      <c r="H21" s="35"/>
      <c r="I21" s="35"/>
    </row>
    <row r="22" spans="1:9" s="1" customFormat="1" ht="19.5" customHeight="1">
      <c r="A22" s="35"/>
      <c r="B22" s="218" t="s">
        <v>235</v>
      </c>
      <c r="C22" s="214"/>
      <c r="D22" s="215"/>
      <c r="E22" s="227">
        <f>SUM(E7:E21)</f>
        <v>49345.3</v>
      </c>
      <c r="F22" s="219">
        <f>SUM(F7:F21)</f>
        <v>60201.265999999996</v>
      </c>
      <c r="G22" s="220"/>
      <c r="H22" s="35"/>
      <c r="I22" s="35"/>
    </row>
    <row r="23" spans="1:9" s="1" customFormat="1" ht="19.5" customHeight="1">
      <c r="A23" s="35"/>
      <c r="B23" s="208"/>
      <c r="C23" s="226"/>
      <c r="D23" s="221"/>
      <c r="E23" s="208"/>
      <c r="F23" s="221"/>
      <c r="G23" s="208"/>
      <c r="H23" s="35"/>
      <c r="I23" s="35"/>
    </row>
    <row r="24" spans="1:12" s="1" customFormat="1" ht="19.5" customHeight="1">
      <c r="A24" s="35"/>
      <c r="B24" s="513" t="s">
        <v>397</v>
      </c>
      <c r="C24" s="513"/>
      <c r="D24" s="513"/>
      <c r="E24" s="513"/>
      <c r="F24" s="513"/>
      <c r="G24" s="208"/>
      <c r="H24" s="35"/>
      <c r="I24" s="35"/>
      <c r="J24" s="35"/>
      <c r="K24" s="35"/>
      <c r="L24" s="35"/>
    </row>
    <row r="25" spans="1:12" s="1" customFormat="1" ht="19.5" customHeight="1">
      <c r="A25" s="35"/>
      <c r="B25" s="513"/>
      <c r="C25" s="513"/>
      <c r="D25" s="513"/>
      <c r="E25" s="513"/>
      <c r="F25" s="513"/>
      <c r="G25" s="208"/>
      <c r="H25" s="35"/>
      <c r="I25" s="35"/>
      <c r="J25" s="35"/>
      <c r="K25" s="35"/>
      <c r="L25" s="35"/>
    </row>
    <row r="26" spans="1:12" s="1" customFormat="1" ht="19.5" customHeight="1">
      <c r="A26" s="35" t="s">
        <v>371</v>
      </c>
      <c r="B26" s="208" t="s">
        <v>468</v>
      </c>
      <c r="C26" s="208"/>
      <c r="D26" s="208"/>
      <c r="E26" s="208"/>
      <c r="F26" s="208"/>
      <c r="G26" s="208"/>
      <c r="H26" s="35"/>
      <c r="I26" s="35"/>
      <c r="J26" s="35"/>
      <c r="K26" s="35"/>
      <c r="L26" s="35"/>
    </row>
    <row r="27" spans="1:12" s="1" customFormat="1" ht="19.5" customHeight="1">
      <c r="A27" s="35" t="s">
        <v>371</v>
      </c>
      <c r="B27" s="208" t="s">
        <v>419</v>
      </c>
      <c r="C27" s="208"/>
      <c r="D27" s="208"/>
      <c r="E27" s="208"/>
      <c r="F27" s="208"/>
      <c r="G27" s="208"/>
      <c r="H27" s="35"/>
      <c r="I27" s="35"/>
      <c r="J27" s="35"/>
      <c r="K27" s="35"/>
      <c r="L27" s="35"/>
    </row>
    <row r="28" spans="1:12" s="1" customFormat="1" ht="19.5" customHeight="1">
      <c r="A28" s="35" t="s">
        <v>371</v>
      </c>
      <c r="B28" s="208" t="s">
        <v>360</v>
      </c>
      <c r="C28" s="208"/>
      <c r="D28" s="208"/>
      <c r="E28" s="208"/>
      <c r="F28" s="208"/>
      <c r="G28" s="208"/>
      <c r="H28" s="35"/>
      <c r="I28" s="35"/>
      <c r="J28" s="35"/>
      <c r="K28" s="35"/>
      <c r="L28" s="35"/>
    </row>
    <row r="29" spans="1:12" s="1" customFormat="1" ht="19.5" customHeight="1">
      <c r="A29" s="35" t="s">
        <v>371</v>
      </c>
      <c r="B29" s="208" t="s">
        <v>395</v>
      </c>
      <c r="C29" s="208"/>
      <c r="D29" s="208"/>
      <c r="E29" s="208"/>
      <c r="F29" s="208"/>
      <c r="G29" s="208"/>
      <c r="H29" s="35"/>
      <c r="I29" s="35"/>
      <c r="J29" s="35"/>
      <c r="K29" s="35"/>
      <c r="L29" s="35"/>
    </row>
    <row r="30" spans="1:12" s="1" customFormat="1" ht="19.5" customHeight="1">
      <c r="A30" s="35" t="s">
        <v>371</v>
      </c>
      <c r="B30" s="208" t="s">
        <v>420</v>
      </c>
      <c r="C30" s="208"/>
      <c r="D30" s="208"/>
      <c r="E30" s="208"/>
      <c r="F30" s="208"/>
      <c r="G30" s="208"/>
      <c r="H30" s="35"/>
      <c r="I30" s="35"/>
      <c r="J30" s="35"/>
      <c r="K30" s="35"/>
      <c r="L30" s="35"/>
    </row>
    <row r="31" spans="1:12" s="1" customFormat="1" ht="19.5" customHeight="1">
      <c r="A31" s="35" t="s">
        <v>371</v>
      </c>
      <c r="B31" s="208" t="s">
        <v>396</v>
      </c>
      <c r="C31" s="208"/>
      <c r="D31" s="208"/>
      <c r="E31" s="208"/>
      <c r="F31" s="208"/>
      <c r="G31" s="208"/>
      <c r="H31" s="35"/>
      <c r="I31" s="35"/>
      <c r="J31" s="35"/>
      <c r="K31" s="35"/>
      <c r="L31" s="35"/>
    </row>
    <row r="32" spans="1:12" s="1" customFormat="1" ht="19.5" customHeight="1">
      <c r="A32" s="35" t="s">
        <v>371</v>
      </c>
      <c r="B32" s="222" t="s">
        <v>421</v>
      </c>
      <c r="C32" s="223"/>
      <c r="D32" s="224"/>
      <c r="E32" s="224"/>
      <c r="F32" s="224"/>
      <c r="G32" s="208"/>
      <c r="H32" s="35"/>
      <c r="I32" s="35"/>
      <c r="J32" s="35"/>
      <c r="K32" s="35"/>
      <c r="L32" s="35"/>
    </row>
    <row r="33" spans="1:12" s="1" customFormat="1" ht="19.5" customHeight="1">
      <c r="A33" s="35"/>
      <c r="B33" s="222"/>
      <c r="C33" s="222"/>
      <c r="D33" s="225"/>
      <c r="E33" s="225"/>
      <c r="F33" s="225"/>
      <c r="G33" s="208"/>
      <c r="H33" s="35"/>
      <c r="I33" s="35"/>
      <c r="J33" s="35"/>
      <c r="K33" s="35"/>
      <c r="L33" s="35"/>
    </row>
    <row r="34" spans="1:12" s="1" customFormat="1" ht="19.5" customHeight="1">
      <c r="A34" s="35"/>
      <c r="B34" s="7"/>
      <c r="C34" s="7"/>
      <c r="D34" s="205"/>
      <c r="E34" s="205"/>
      <c r="F34" s="205"/>
      <c r="H34" s="35"/>
      <c r="I34" s="35"/>
      <c r="J34" s="35"/>
      <c r="K34" s="35"/>
      <c r="L34" s="35"/>
    </row>
    <row r="35" spans="1:12" s="1" customFormat="1" ht="19.5" customHeight="1">
      <c r="A35" s="35"/>
      <c r="B35" s="7"/>
      <c r="C35" s="7"/>
      <c r="D35" s="205"/>
      <c r="E35" s="205"/>
      <c r="F35" s="205"/>
      <c r="H35" s="35"/>
      <c r="I35" s="35"/>
      <c r="J35" s="35"/>
      <c r="K35" s="35"/>
      <c r="L35" s="35"/>
    </row>
    <row r="36" spans="1:12" s="1" customFormat="1" ht="19.5" customHeight="1">
      <c r="A36" s="35"/>
      <c r="B36" s="7"/>
      <c r="C36" s="7"/>
      <c r="D36" s="205"/>
      <c r="E36" s="205"/>
      <c r="F36" s="205"/>
      <c r="H36" s="35"/>
      <c r="I36" s="35"/>
      <c r="J36" s="35"/>
      <c r="K36" s="35"/>
      <c r="L36" s="35"/>
    </row>
    <row r="37" spans="1:12" s="1" customFormat="1" ht="19.5" customHeight="1">
      <c r="A37" s="35"/>
      <c r="B37" s="7"/>
      <c r="C37" s="7"/>
      <c r="D37" s="205"/>
      <c r="E37" s="205"/>
      <c r="F37" s="205"/>
      <c r="H37" s="35"/>
      <c r="I37" s="35"/>
      <c r="J37" s="35"/>
      <c r="K37" s="35"/>
      <c r="L37" s="35"/>
    </row>
    <row r="38" spans="1:12" s="1" customFormat="1" ht="19.5" customHeight="1">
      <c r="A38" s="35"/>
      <c r="B38" s="36"/>
      <c r="C38" s="36"/>
      <c r="D38" s="190"/>
      <c r="E38" s="190"/>
      <c r="F38" s="190"/>
      <c r="G38" s="35"/>
      <c r="H38" s="35"/>
      <c r="I38" s="35"/>
      <c r="J38" s="35"/>
      <c r="K38" s="35"/>
      <c r="L38" s="35"/>
    </row>
    <row r="39" spans="1:12" s="1" customFormat="1" ht="19.5" customHeight="1">
      <c r="A39" s="35"/>
      <c r="B39" s="36"/>
      <c r="C39" s="36"/>
      <c r="D39" s="190"/>
      <c r="E39" s="190"/>
      <c r="F39" s="190"/>
      <c r="G39" s="35"/>
      <c r="H39" s="35"/>
      <c r="I39" s="35"/>
      <c r="J39" s="35"/>
      <c r="K39" s="35"/>
      <c r="L39" s="35"/>
    </row>
    <row r="40" spans="1:12" s="1" customFormat="1" ht="19.5" customHeight="1">
      <c r="A40" s="35"/>
      <c r="B40" s="37"/>
      <c r="C40" s="37"/>
      <c r="D40" s="178"/>
      <c r="E40" s="178"/>
      <c r="F40" s="178"/>
      <c r="G40" s="35"/>
      <c r="H40" s="35"/>
      <c r="I40" s="35"/>
      <c r="J40" s="35"/>
      <c r="K40" s="35"/>
      <c r="L40" s="35"/>
    </row>
    <row r="41" spans="1:12" s="1" customFormat="1" ht="19.5" customHeight="1">
      <c r="A41" s="35"/>
      <c r="B41" s="35"/>
      <c r="C41" s="35"/>
      <c r="D41" s="35"/>
      <c r="E41" s="35"/>
      <c r="F41" s="35"/>
      <c r="G41" s="35"/>
      <c r="H41" s="35"/>
      <c r="I41" s="35"/>
      <c r="J41" s="35"/>
      <c r="K41" s="35"/>
      <c r="L41" s="35"/>
    </row>
    <row r="42" s="1" customFormat="1" ht="19.5" customHeight="1">
      <c r="B42" s="3"/>
    </row>
  </sheetData>
  <sheetProtection/>
  <mergeCells count="7">
    <mergeCell ref="B24:F25"/>
    <mergeCell ref="B4:B5"/>
    <mergeCell ref="C4:C5"/>
    <mergeCell ref="D4:D5"/>
    <mergeCell ref="H4:H5"/>
    <mergeCell ref="F4:F5"/>
    <mergeCell ref="E4:E5"/>
  </mergeCells>
  <printOptions/>
  <pageMargins left="0.7480314960629921" right="0.7480314960629921" top="0.984251968503937" bottom="0.984251968503937"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28"/>
  <sheetViews>
    <sheetView zoomScale="96" zoomScaleNormal="96" zoomScalePageLayoutView="0" workbookViewId="0" topLeftCell="A10">
      <selection activeCell="A26" sqref="A26"/>
    </sheetView>
  </sheetViews>
  <sheetFormatPr defaultColWidth="9.25390625" defaultRowHeight="12.75"/>
  <cols>
    <col min="1" max="1" width="128.00390625" style="305" customWidth="1"/>
    <col min="2" max="16384" width="9.25390625" style="305" customWidth="1"/>
  </cols>
  <sheetData>
    <row r="2" ht="26.25">
      <c r="A2" s="304" t="s">
        <v>458</v>
      </c>
    </row>
    <row r="7" ht="15">
      <c r="A7" s="310"/>
    </row>
    <row r="9" ht="36">
      <c r="A9" s="309" t="s">
        <v>793</v>
      </c>
    </row>
    <row r="12" ht="15.75">
      <c r="A12" s="470" t="s">
        <v>794</v>
      </c>
    </row>
    <row r="13" ht="15.75">
      <c r="A13" s="306"/>
    </row>
    <row r="16" ht="15.75">
      <c r="A16" s="307" t="s">
        <v>469</v>
      </c>
    </row>
    <row r="18" ht="105.75" customHeight="1">
      <c r="A18" s="308" t="s">
        <v>795</v>
      </c>
    </row>
    <row r="19" ht="14.25">
      <c r="A19" s="308"/>
    </row>
    <row r="20" ht="71.25" customHeight="1">
      <c r="A20" s="308" t="s">
        <v>460</v>
      </c>
    </row>
    <row r="22" ht="46.5" customHeight="1">
      <c r="A22" s="308" t="s">
        <v>464</v>
      </c>
    </row>
    <row r="23" ht="13.5" customHeight="1"/>
    <row r="24" ht="48" customHeight="1">
      <c r="A24" s="308" t="s">
        <v>461</v>
      </c>
    </row>
    <row r="26" ht="54.75" customHeight="1">
      <c r="A26" s="308" t="s">
        <v>810</v>
      </c>
    </row>
    <row r="28" ht="54.75" customHeight="1">
      <c r="A28" s="308" t="s">
        <v>462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4"/>
  <sheetViews>
    <sheetView zoomScale="87" zoomScaleNormal="87" zoomScalePageLayoutView="0" workbookViewId="0" topLeftCell="B11">
      <selection activeCell="B5" sqref="B5:D5"/>
    </sheetView>
  </sheetViews>
  <sheetFormatPr defaultColWidth="9.00390625" defaultRowHeight="12.75"/>
  <cols>
    <col min="1" max="1" width="4.375" style="151" bestFit="1" customWidth="1"/>
    <col min="2" max="2" width="46.375" style="151" customWidth="1"/>
    <col min="3" max="4" width="9.125" style="151" customWidth="1"/>
    <col min="5" max="5" width="7.75390625" style="151" customWidth="1"/>
    <col min="6" max="6" width="2.75390625" style="151" hidden="1" customWidth="1"/>
    <col min="7" max="7" width="14.75390625" style="151" customWidth="1"/>
    <col min="8" max="8" width="14.375" style="151" customWidth="1"/>
    <col min="9" max="9" width="14.00390625" style="151" customWidth="1"/>
    <col min="10" max="10" width="13.625" style="151" customWidth="1"/>
    <col min="11" max="16384" width="9.125" style="151" customWidth="1"/>
  </cols>
  <sheetData>
    <row r="1" s="191" customFormat="1" ht="15.75">
      <c r="B1" s="191" t="s">
        <v>459</v>
      </c>
    </row>
    <row r="2" s="192" customFormat="1" ht="15"/>
    <row r="3" spans="1:10" s="192" customFormat="1" ht="19.5" customHeight="1">
      <c r="A3" s="193" t="s">
        <v>329</v>
      </c>
      <c r="B3" s="480" t="s">
        <v>330</v>
      </c>
      <c r="C3" s="481"/>
      <c r="D3" s="481"/>
      <c r="E3" s="481"/>
      <c r="F3" s="481"/>
      <c r="G3" s="481"/>
      <c r="H3" s="481"/>
      <c r="I3" s="481"/>
      <c r="J3" s="481"/>
    </row>
    <row r="4" ht="11.25" customHeight="1"/>
    <row r="5" spans="1:10" ht="15">
      <c r="A5" s="149"/>
      <c r="B5" s="482" t="s">
        <v>809</v>
      </c>
      <c r="C5" s="483"/>
      <c r="D5" s="483"/>
      <c r="E5" s="159"/>
      <c r="F5" s="159"/>
      <c r="G5" s="159"/>
      <c r="H5" s="159"/>
      <c r="I5" s="160"/>
      <c r="J5" s="160"/>
    </row>
    <row r="6" spans="1:10" ht="6.75" customHeight="1">
      <c r="A6" s="149"/>
      <c r="B6" s="150"/>
      <c r="C6" s="161"/>
      <c r="D6" s="161"/>
      <c r="E6" s="159"/>
      <c r="F6" s="159"/>
      <c r="G6" s="159"/>
      <c r="H6" s="159"/>
      <c r="I6" s="160"/>
      <c r="J6" s="160"/>
    </row>
    <row r="7" spans="1:10" ht="6.75" customHeight="1">
      <c r="A7" s="149"/>
      <c r="B7" s="150"/>
      <c r="C7" s="161"/>
      <c r="D7" s="161"/>
      <c r="E7" s="159"/>
      <c r="F7" s="159"/>
      <c r="G7" s="159"/>
      <c r="H7" s="159"/>
      <c r="I7" s="160"/>
      <c r="J7" s="160"/>
    </row>
    <row r="8" spans="2:10" ht="14.25" customHeight="1">
      <c r="B8" s="484" t="s">
        <v>808</v>
      </c>
      <c r="C8" s="484"/>
      <c r="D8" s="484"/>
      <c r="E8" s="484"/>
      <c r="F8" s="484"/>
      <c r="G8" s="484"/>
      <c r="H8" s="484"/>
      <c r="I8" s="484"/>
      <c r="J8" s="484"/>
    </row>
    <row r="9" spans="2:10" ht="19.5" customHeight="1">
      <c r="B9" s="484"/>
      <c r="C9" s="484"/>
      <c r="D9" s="484"/>
      <c r="E9" s="484"/>
      <c r="F9" s="484"/>
      <c r="G9" s="484"/>
      <c r="H9" s="484"/>
      <c r="I9" s="484"/>
      <c r="J9" s="484"/>
    </row>
    <row r="10" ht="14.25" customHeight="1" thickBot="1"/>
    <row r="11" spans="2:10" ht="19.5" customHeight="1">
      <c r="B11" s="162"/>
      <c r="C11" s="163"/>
      <c r="D11" s="163"/>
      <c r="E11" s="163"/>
      <c r="F11" s="163"/>
      <c r="G11" s="485" t="str">
        <f>'POMETANJE - 1'!I3</f>
        <v>skupna cena (€)</v>
      </c>
      <c r="H11" s="487" t="s">
        <v>326</v>
      </c>
      <c r="I11" s="485" t="s">
        <v>331</v>
      </c>
      <c r="J11" s="489" t="s">
        <v>328</v>
      </c>
    </row>
    <row r="12" spans="2:10" ht="9" customHeight="1" thickBot="1">
      <c r="B12" s="164" t="s">
        <v>310</v>
      </c>
      <c r="C12" s="153"/>
      <c r="D12" s="153" t="s">
        <v>310</v>
      </c>
      <c r="E12" s="153"/>
      <c r="F12" s="153"/>
      <c r="G12" s="486"/>
      <c r="H12" s="488"/>
      <c r="I12" s="486"/>
      <c r="J12" s="490"/>
    </row>
    <row r="13" spans="2:10" ht="19.5" customHeight="1">
      <c r="B13" s="474"/>
      <c r="C13" s="475"/>
      <c r="D13" s="475"/>
      <c r="E13" s="475"/>
      <c r="F13" s="476"/>
      <c r="G13" s="186"/>
      <c r="H13" s="187"/>
      <c r="I13" s="186"/>
      <c r="J13" s="188"/>
    </row>
    <row r="14" spans="2:10" ht="19.5" customHeight="1">
      <c r="B14" s="165" t="str">
        <f>'POMETANJE - 1'!B1</f>
        <v>1.1.1 POMETANJE JAVNIH PROMETNIH POVRŠIN </v>
      </c>
      <c r="C14" s="152"/>
      <c r="D14" s="152"/>
      <c r="E14" s="152"/>
      <c r="F14" s="152"/>
      <c r="G14" s="154">
        <f>'POMETANJE - 1'!I327</f>
        <v>212285.239</v>
      </c>
      <c r="H14" s="157">
        <v>9.5</v>
      </c>
      <c r="I14" s="154">
        <f aca="true" t="shared" si="0" ref="I14:I23">G14*H14/100</f>
        <v>20167.097705</v>
      </c>
      <c r="J14" s="166">
        <f aca="true" t="shared" si="1" ref="J14:J22">G14+I14</f>
        <v>232452.336705</v>
      </c>
    </row>
    <row r="15" spans="2:10" ht="19.5" customHeight="1">
      <c r="B15" s="477" t="s">
        <v>377</v>
      </c>
      <c r="C15" s="478"/>
      <c r="D15" s="478"/>
      <c r="E15" s="478"/>
      <c r="F15" s="479"/>
      <c r="G15" s="154"/>
      <c r="H15" s="157"/>
      <c r="I15" s="154"/>
      <c r="J15" s="180"/>
    </row>
    <row r="16" spans="2:10" ht="19.5" customHeight="1">
      <c r="B16" s="165" t="str">
        <f>'NAVLAKA - 1'!B1</f>
        <v>1.1.2 POBIRANJE NAVLAKE</v>
      </c>
      <c r="C16" s="152"/>
      <c r="D16" s="152"/>
      <c r="E16" s="152"/>
      <c r="F16" s="152"/>
      <c r="G16" s="154">
        <f>'NAVLAKA - 1'!I78</f>
        <v>128290.10040000005</v>
      </c>
      <c r="H16" s="157">
        <v>9.5</v>
      </c>
      <c r="I16" s="154">
        <f t="shared" si="0"/>
        <v>12187.559538000005</v>
      </c>
      <c r="J16" s="166">
        <f>G16+I16</f>
        <v>140477.65993800006</v>
      </c>
    </row>
    <row r="17" spans="2:10" ht="19.5" customHeight="1">
      <c r="B17" s="165" t="str">
        <f>'KOŠI - 1'!B1</f>
        <v>1.1.3 PRAZNJENJE KOŠEV</v>
      </c>
      <c r="C17" s="152"/>
      <c r="D17" s="152"/>
      <c r="E17" s="152"/>
      <c r="F17" s="152"/>
      <c r="G17" s="154">
        <f>'KOŠI - 1'!I58</f>
        <v>93928.55999999994</v>
      </c>
      <c r="H17" s="157">
        <v>9.5</v>
      </c>
      <c r="I17" s="154">
        <f t="shared" si="0"/>
        <v>8923.213199999993</v>
      </c>
      <c r="J17" s="166">
        <f>G17+I17</f>
        <v>102851.77319999994</v>
      </c>
    </row>
    <row r="18" spans="2:10" ht="19.5" customHeight="1">
      <c r="B18" s="477" t="s">
        <v>378</v>
      </c>
      <c r="C18" s="478"/>
      <c r="D18" s="478"/>
      <c r="E18" s="478"/>
      <c r="F18" s="479"/>
      <c r="G18" s="154"/>
      <c r="H18" s="157"/>
      <c r="I18" s="154"/>
      <c r="J18" s="180"/>
    </row>
    <row r="19" spans="2:10" ht="19.5" customHeight="1">
      <c r="B19" s="165" t="str">
        <f>'KOŠNJA -1'!B1</f>
        <v>1.1.4 KOŠNJA ZELENIC</v>
      </c>
      <c r="C19" s="152"/>
      <c r="D19" s="152"/>
      <c r="E19" s="152"/>
      <c r="F19" s="152"/>
      <c r="G19" s="154">
        <f>'KOŠNJA -1'!J122</f>
        <v>85388.9</v>
      </c>
      <c r="H19" s="157">
        <v>22</v>
      </c>
      <c r="I19" s="154">
        <f t="shared" si="0"/>
        <v>18785.557999999997</v>
      </c>
      <c r="J19" s="166">
        <f t="shared" si="1"/>
        <v>104174.45799999998</v>
      </c>
    </row>
    <row r="20" spans="2:10" ht="19.5" customHeight="1">
      <c r="B20" s="165" t="str">
        <f>'GRABLJENJE - 1'!B1</f>
        <v>1.1.5 GRABLJENJE JAVNIH ZELENIH POVRŠIN</v>
      </c>
      <c r="C20" s="152"/>
      <c r="D20" s="152"/>
      <c r="E20" s="152"/>
      <c r="F20" s="152"/>
      <c r="G20" s="154">
        <f>'GRABLJENJE - 1'!I26</f>
        <v>20920.424999999996</v>
      </c>
      <c r="H20" s="157">
        <v>22</v>
      </c>
      <c r="I20" s="154">
        <f t="shared" si="0"/>
        <v>4602.4935</v>
      </c>
      <c r="J20" s="166">
        <f t="shared" si="1"/>
        <v>25522.918499999996</v>
      </c>
    </row>
    <row r="21" spans="2:10" ht="19.5" customHeight="1">
      <c r="B21" s="165" t="str">
        <f>'NASADI - 1'!B1</f>
        <v>1.1.6. OSKRBA VRTNIC,ENOLETNIC IN POKROVNIH RASTLIN </v>
      </c>
      <c r="C21" s="155"/>
      <c r="D21" s="156"/>
      <c r="E21" s="156"/>
      <c r="F21" s="156"/>
      <c r="G21" s="154">
        <f>'NASADI - 1'!M106</f>
        <v>89763.205</v>
      </c>
      <c r="H21" s="157">
        <v>22</v>
      </c>
      <c r="I21" s="154">
        <f t="shared" si="0"/>
        <v>19747.9051</v>
      </c>
      <c r="J21" s="166">
        <f t="shared" si="1"/>
        <v>109511.1101</v>
      </c>
    </row>
    <row r="22" spans="2:10" ht="19.5" customHeight="1">
      <c r="B22" s="165" t="str">
        <f>'ŽIVE MEJE - 1'!A1</f>
        <v>1.1.7 OSKRBA  ŽIVE MEJE</v>
      </c>
      <c r="C22" s="152"/>
      <c r="D22" s="152"/>
      <c r="E22" s="152"/>
      <c r="F22" s="152"/>
      <c r="G22" s="154">
        <f>+'ŽIVE MEJE - 1'!F92</f>
        <v>12137.838020000001</v>
      </c>
      <c r="H22" s="157">
        <v>22</v>
      </c>
      <c r="I22" s="154">
        <f t="shared" si="0"/>
        <v>2670.3243644000004</v>
      </c>
      <c r="J22" s="166">
        <f t="shared" si="1"/>
        <v>14808.162384400002</v>
      </c>
    </row>
    <row r="23" spans="2:10" ht="19.5" customHeight="1" thickBot="1">
      <c r="B23" s="164" t="str">
        <f>'OSTALO - 1'!B1</f>
        <v>1.1.8 OSTALA REŽIJSKA DELA NA JAVNIH POVRŠINAH </v>
      </c>
      <c r="C23" s="153"/>
      <c r="D23" s="153"/>
      <c r="E23" s="153"/>
      <c r="F23" s="153"/>
      <c r="G23" s="158">
        <f>+'OSTALO - 1'!E22</f>
        <v>49345.3</v>
      </c>
      <c r="H23" s="203">
        <v>22</v>
      </c>
      <c r="I23" s="158">
        <f t="shared" si="0"/>
        <v>10855.966</v>
      </c>
      <c r="J23" s="167">
        <f>G23+I23</f>
        <v>60201.266</v>
      </c>
    </row>
    <row r="24" spans="2:10" ht="19.5" customHeight="1">
      <c r="B24" s="311" t="s">
        <v>327</v>
      </c>
      <c r="C24" s="312"/>
      <c r="D24" s="312"/>
      <c r="E24" s="312"/>
      <c r="F24" s="313"/>
      <c r="G24" s="314">
        <f>SUM(G14:G23)</f>
        <v>692059.5674200001</v>
      </c>
      <c r="H24" s="315"/>
      <c r="I24" s="314">
        <f>SUM(I14:I23)</f>
        <v>97940.1174074</v>
      </c>
      <c r="J24" s="316">
        <f>SUM(J14:J23)</f>
        <v>789999.6848274001</v>
      </c>
    </row>
  </sheetData>
  <sheetProtection/>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H444"/>
  <sheetViews>
    <sheetView zoomScale="73" zoomScaleNormal="73" zoomScaleSheetLayoutView="89" workbookViewId="0" topLeftCell="A1">
      <selection activeCell="J249" sqref="J249"/>
    </sheetView>
  </sheetViews>
  <sheetFormatPr defaultColWidth="9.00390625" defaultRowHeight="12.75"/>
  <cols>
    <col min="1" max="1" width="2.25390625" style="10" customWidth="1"/>
    <col min="2" max="2" width="50.75390625" style="10" customWidth="1"/>
    <col min="3" max="4" width="11.75390625" style="10" customWidth="1"/>
    <col min="5" max="5" width="8.75390625" style="10" customWidth="1"/>
    <col min="6" max="7" width="12.75390625" style="10" customWidth="1"/>
    <col min="8" max="8" width="16.75390625" style="29" customWidth="1"/>
    <col min="9" max="9" width="18.75390625" style="10" customWidth="1"/>
    <col min="10" max="10" width="10.75390625" style="10" bestFit="1" customWidth="1"/>
    <col min="11" max="16384" width="9.125" style="10" customWidth="1"/>
  </cols>
  <sheetData>
    <row r="1" spans="1:34" s="1" customFormat="1" ht="19.5" customHeight="1">
      <c r="A1" s="35"/>
      <c r="B1" s="491" t="s">
        <v>332</v>
      </c>
      <c r="C1" s="492"/>
      <c r="D1" s="37" t="s">
        <v>317</v>
      </c>
      <c r="E1" s="38"/>
      <c r="F1" s="38"/>
      <c r="G1" s="39"/>
      <c r="H1" s="40"/>
      <c r="I1" s="37"/>
      <c r="J1" s="41"/>
      <c r="K1" s="42"/>
      <c r="L1" s="37"/>
      <c r="M1" s="43"/>
      <c r="N1" s="35"/>
      <c r="O1" s="36"/>
      <c r="P1" s="36"/>
      <c r="Q1" s="36"/>
      <c r="R1" s="7"/>
      <c r="S1" s="7"/>
      <c r="T1" s="7"/>
      <c r="U1" s="7"/>
      <c r="V1" s="7"/>
      <c r="W1" s="7"/>
      <c r="X1" s="7"/>
      <c r="Y1" s="7"/>
      <c r="Z1" s="7"/>
      <c r="AA1" s="7"/>
      <c r="AB1" s="7"/>
      <c r="AC1" s="7"/>
      <c r="AD1" s="7"/>
      <c r="AE1" s="7"/>
      <c r="AF1" s="7"/>
      <c r="AG1" s="7"/>
      <c r="AH1" s="7"/>
    </row>
    <row r="2" spans="1:34" s="1" customFormat="1" ht="19.5" customHeight="1" thickBot="1">
      <c r="A2" s="35"/>
      <c r="B2" s="37"/>
      <c r="C2" s="37"/>
      <c r="D2" s="37"/>
      <c r="E2" s="38"/>
      <c r="F2" s="38"/>
      <c r="G2" s="39"/>
      <c r="H2" s="40"/>
      <c r="I2" s="37"/>
      <c r="J2" s="41"/>
      <c r="K2" s="42"/>
      <c r="L2" s="37"/>
      <c r="M2" s="44"/>
      <c r="N2" s="35"/>
      <c r="O2" s="36"/>
      <c r="P2" s="36"/>
      <c r="Q2" s="36"/>
      <c r="R2" s="7"/>
      <c r="S2" s="7"/>
      <c r="T2" s="7"/>
      <c r="U2" s="7"/>
      <c r="V2" s="7"/>
      <c r="W2" s="7"/>
      <c r="X2" s="7"/>
      <c r="Y2" s="7"/>
      <c r="Z2" s="7"/>
      <c r="AA2" s="7"/>
      <c r="AB2" s="7"/>
      <c r="AC2" s="7"/>
      <c r="AD2" s="7"/>
      <c r="AE2" s="7"/>
      <c r="AF2" s="7"/>
      <c r="AG2" s="7"/>
      <c r="AH2" s="7"/>
    </row>
    <row r="3" spans="1:17" s="7" customFormat="1" ht="19.5" customHeight="1" thickBot="1">
      <c r="A3" s="36"/>
      <c r="B3" s="366" t="s">
        <v>217</v>
      </c>
      <c r="C3" s="367" t="s">
        <v>246</v>
      </c>
      <c r="D3" s="368" t="s">
        <v>0</v>
      </c>
      <c r="E3" s="368" t="s">
        <v>243</v>
      </c>
      <c r="F3" s="368" t="s">
        <v>237</v>
      </c>
      <c r="G3" s="369" t="s">
        <v>187</v>
      </c>
      <c r="H3" s="370" t="s">
        <v>244</v>
      </c>
      <c r="I3" s="371" t="s">
        <v>311</v>
      </c>
      <c r="J3" s="36"/>
      <c r="K3" s="36"/>
      <c r="L3" s="36"/>
      <c r="M3" s="36"/>
      <c r="N3" s="36"/>
      <c r="O3" s="36"/>
      <c r="P3" s="36"/>
      <c r="Q3" s="36"/>
    </row>
    <row r="4" spans="1:17" s="7" customFormat="1" ht="19.5" customHeight="1">
      <c r="A4" s="36"/>
      <c r="B4" s="338" t="s">
        <v>10</v>
      </c>
      <c r="C4" s="339" t="s">
        <v>247</v>
      </c>
      <c r="D4" s="340">
        <v>610</v>
      </c>
      <c r="E4" s="341">
        <v>104</v>
      </c>
      <c r="F4" s="341" t="s">
        <v>241</v>
      </c>
      <c r="G4" s="342">
        <f aca="true" t="shared" si="0" ref="G4:G35">D4*E4</f>
        <v>63440</v>
      </c>
      <c r="H4" s="343">
        <v>0.02</v>
      </c>
      <c r="I4" s="344">
        <f aca="true" t="shared" si="1" ref="I4:I35">G4*H4</f>
        <v>1268.8</v>
      </c>
      <c r="J4" s="36"/>
      <c r="K4" s="36"/>
      <c r="L4" s="36"/>
      <c r="M4" s="36"/>
      <c r="N4" s="36"/>
      <c r="O4" s="36"/>
      <c r="P4" s="36"/>
      <c r="Q4" s="36"/>
    </row>
    <row r="5" spans="1:17" s="7" customFormat="1" ht="19.5" customHeight="1">
      <c r="A5" s="36"/>
      <c r="B5" s="345" t="s">
        <v>484</v>
      </c>
      <c r="C5" s="346" t="s">
        <v>247</v>
      </c>
      <c r="D5" s="347">
        <v>2360</v>
      </c>
      <c r="E5" s="348">
        <v>104</v>
      </c>
      <c r="F5" s="348" t="s">
        <v>241</v>
      </c>
      <c r="G5" s="349">
        <f t="shared" si="0"/>
        <v>245440</v>
      </c>
      <c r="H5" s="350">
        <v>0.02</v>
      </c>
      <c r="I5" s="351">
        <f t="shared" si="1"/>
        <v>4908.8</v>
      </c>
      <c r="J5" s="36"/>
      <c r="K5" s="36"/>
      <c r="L5" s="36"/>
      <c r="M5" s="36"/>
      <c r="N5" s="36"/>
      <c r="O5" s="36"/>
      <c r="P5" s="36"/>
      <c r="Q5" s="36"/>
    </row>
    <row r="6" spans="1:17" s="7" customFormat="1" ht="19.5" customHeight="1">
      <c r="A6" s="36"/>
      <c r="B6" s="345" t="s">
        <v>3</v>
      </c>
      <c r="C6" s="346" t="s">
        <v>247</v>
      </c>
      <c r="D6" s="347">
        <v>562</v>
      </c>
      <c r="E6" s="348">
        <v>52</v>
      </c>
      <c r="F6" s="348" t="s">
        <v>240</v>
      </c>
      <c r="G6" s="349">
        <f t="shared" si="0"/>
        <v>29224</v>
      </c>
      <c r="H6" s="350">
        <v>0.02</v>
      </c>
      <c r="I6" s="351">
        <f t="shared" si="1"/>
        <v>584.48</v>
      </c>
      <c r="J6" s="36"/>
      <c r="K6" s="36"/>
      <c r="L6" s="36"/>
      <c r="M6" s="36"/>
      <c r="N6" s="36"/>
      <c r="O6" s="36"/>
      <c r="P6" s="36"/>
      <c r="Q6" s="36"/>
    </row>
    <row r="7" spans="1:17" s="7" customFormat="1" ht="19.5" customHeight="1">
      <c r="A7" s="36"/>
      <c r="B7" s="345" t="s">
        <v>4</v>
      </c>
      <c r="C7" s="346" t="s">
        <v>247</v>
      </c>
      <c r="D7" s="347">
        <v>168</v>
      </c>
      <c r="E7" s="348">
        <v>52</v>
      </c>
      <c r="F7" s="348" t="s">
        <v>240</v>
      </c>
      <c r="G7" s="349">
        <f t="shared" si="0"/>
        <v>8736</v>
      </c>
      <c r="H7" s="350">
        <v>0.02</v>
      </c>
      <c r="I7" s="351">
        <f t="shared" si="1"/>
        <v>174.72</v>
      </c>
      <c r="J7" s="36"/>
      <c r="K7" s="36"/>
      <c r="L7" s="36"/>
      <c r="M7" s="36"/>
      <c r="N7" s="36"/>
      <c r="O7" s="36"/>
      <c r="P7" s="36"/>
      <c r="Q7" s="36"/>
    </row>
    <row r="8" spans="1:17" s="336" customFormat="1" ht="19.5" customHeight="1">
      <c r="A8" s="335"/>
      <c r="B8" s="352" t="s">
        <v>5</v>
      </c>
      <c r="C8" s="353" t="s">
        <v>247</v>
      </c>
      <c r="D8" s="354">
        <v>2762</v>
      </c>
      <c r="E8" s="355">
        <v>52</v>
      </c>
      <c r="F8" s="355" t="s">
        <v>240</v>
      </c>
      <c r="G8" s="356">
        <f t="shared" si="0"/>
        <v>143624</v>
      </c>
      <c r="H8" s="357">
        <v>0.02</v>
      </c>
      <c r="I8" s="358">
        <f t="shared" si="1"/>
        <v>2872.48</v>
      </c>
      <c r="J8" s="335"/>
      <c r="K8" s="335"/>
      <c r="L8" s="335"/>
      <c r="M8" s="335"/>
      <c r="N8" s="335"/>
      <c r="O8" s="335"/>
      <c r="P8" s="335"/>
      <c r="Q8" s="335"/>
    </row>
    <row r="9" spans="1:17" s="336" customFormat="1" ht="19.5" customHeight="1">
      <c r="A9" s="335"/>
      <c r="B9" s="352" t="s">
        <v>485</v>
      </c>
      <c r="C9" s="353" t="s">
        <v>247</v>
      </c>
      <c r="D9" s="354">
        <v>200</v>
      </c>
      <c r="E9" s="355">
        <v>52</v>
      </c>
      <c r="F9" s="355" t="s">
        <v>241</v>
      </c>
      <c r="G9" s="356">
        <f>D9*E9</f>
        <v>10400</v>
      </c>
      <c r="H9" s="357">
        <v>0.02</v>
      </c>
      <c r="I9" s="358">
        <f>G9*H9</f>
        <v>208</v>
      </c>
      <c r="J9" s="335"/>
      <c r="K9" s="335"/>
      <c r="L9" s="335"/>
      <c r="M9" s="335"/>
      <c r="N9" s="335"/>
      <c r="O9" s="335"/>
      <c r="P9" s="335"/>
      <c r="Q9" s="335"/>
    </row>
    <row r="10" spans="1:17" s="336" customFormat="1" ht="19.5" customHeight="1">
      <c r="A10" s="335"/>
      <c r="B10" s="352" t="s">
        <v>12</v>
      </c>
      <c r="C10" s="353" t="s">
        <v>247</v>
      </c>
      <c r="D10" s="354">
        <v>250</v>
      </c>
      <c r="E10" s="355">
        <v>52</v>
      </c>
      <c r="F10" s="355" t="s">
        <v>240</v>
      </c>
      <c r="G10" s="356">
        <f t="shared" si="0"/>
        <v>13000</v>
      </c>
      <c r="H10" s="357">
        <v>0.02</v>
      </c>
      <c r="I10" s="358">
        <f t="shared" si="1"/>
        <v>260</v>
      </c>
      <c r="J10" s="335"/>
      <c r="K10" s="335"/>
      <c r="L10" s="335"/>
      <c r="M10" s="335"/>
      <c r="N10" s="335"/>
      <c r="O10" s="335"/>
      <c r="P10" s="335"/>
      <c r="Q10" s="335"/>
    </row>
    <row r="11" spans="1:17" s="336" customFormat="1" ht="19.5" customHeight="1">
      <c r="A11" s="335"/>
      <c r="B11" s="352" t="s">
        <v>13</v>
      </c>
      <c r="C11" s="353" t="s">
        <v>247</v>
      </c>
      <c r="D11" s="354">
        <v>1095</v>
      </c>
      <c r="E11" s="355">
        <v>52</v>
      </c>
      <c r="F11" s="355" t="s">
        <v>240</v>
      </c>
      <c r="G11" s="356">
        <f t="shared" si="0"/>
        <v>56940</v>
      </c>
      <c r="H11" s="357">
        <v>0.02</v>
      </c>
      <c r="I11" s="358">
        <f t="shared" si="1"/>
        <v>1138.8</v>
      </c>
      <c r="J11" s="335"/>
      <c r="K11" s="335"/>
      <c r="L11" s="335"/>
      <c r="M11" s="335"/>
      <c r="N11" s="335"/>
      <c r="O11" s="335"/>
      <c r="P11" s="335"/>
      <c r="Q11" s="335"/>
    </row>
    <row r="12" spans="1:17" s="336" customFormat="1" ht="19.5" customHeight="1">
      <c r="A12" s="335"/>
      <c r="B12" s="352" t="s">
        <v>15</v>
      </c>
      <c r="C12" s="353" t="s">
        <v>247</v>
      </c>
      <c r="D12" s="354">
        <v>1095</v>
      </c>
      <c r="E12" s="355">
        <v>52</v>
      </c>
      <c r="F12" s="355" t="s">
        <v>240</v>
      </c>
      <c r="G12" s="356">
        <f t="shared" si="0"/>
        <v>56940</v>
      </c>
      <c r="H12" s="357">
        <v>0.02</v>
      </c>
      <c r="I12" s="358">
        <f t="shared" si="1"/>
        <v>1138.8</v>
      </c>
      <c r="J12" s="335"/>
      <c r="K12" s="335"/>
      <c r="L12" s="335"/>
      <c r="M12" s="335"/>
      <c r="N12" s="335"/>
      <c r="O12" s="335"/>
      <c r="P12" s="335"/>
      <c r="Q12" s="335"/>
    </row>
    <row r="13" spans="1:17" s="336" customFormat="1" ht="19.5" customHeight="1">
      <c r="A13" s="335"/>
      <c r="B13" s="352" t="s">
        <v>163</v>
      </c>
      <c r="C13" s="353" t="s">
        <v>247</v>
      </c>
      <c r="D13" s="354">
        <v>150</v>
      </c>
      <c r="E13" s="355">
        <v>52</v>
      </c>
      <c r="F13" s="355" t="s">
        <v>240</v>
      </c>
      <c r="G13" s="356">
        <f t="shared" si="0"/>
        <v>7800</v>
      </c>
      <c r="H13" s="357">
        <v>0.02</v>
      </c>
      <c r="I13" s="358">
        <f t="shared" si="1"/>
        <v>156</v>
      </c>
      <c r="J13" s="335"/>
      <c r="K13" s="335"/>
      <c r="L13" s="335"/>
      <c r="M13" s="335"/>
      <c r="N13" s="335"/>
      <c r="O13" s="335"/>
      <c r="P13" s="335"/>
      <c r="Q13" s="335"/>
    </row>
    <row r="14" spans="1:17" s="336" customFormat="1" ht="19.5" customHeight="1">
      <c r="A14" s="335"/>
      <c r="B14" s="352" t="s">
        <v>14</v>
      </c>
      <c r="C14" s="353" t="s">
        <v>247</v>
      </c>
      <c r="D14" s="354">
        <v>657</v>
      </c>
      <c r="E14" s="355">
        <v>52</v>
      </c>
      <c r="F14" s="355" t="s">
        <v>240</v>
      </c>
      <c r="G14" s="356">
        <f t="shared" si="0"/>
        <v>34164</v>
      </c>
      <c r="H14" s="357">
        <v>0.02</v>
      </c>
      <c r="I14" s="358">
        <f t="shared" si="1"/>
        <v>683.28</v>
      </c>
      <c r="J14" s="335"/>
      <c r="K14" s="335"/>
      <c r="L14" s="335"/>
      <c r="M14" s="335"/>
      <c r="N14" s="335"/>
      <c r="O14" s="335"/>
      <c r="P14" s="335"/>
      <c r="Q14" s="335"/>
    </row>
    <row r="15" spans="1:17" s="336" customFormat="1" ht="19.5" customHeight="1">
      <c r="A15" s="335"/>
      <c r="B15" s="352" t="s">
        <v>56</v>
      </c>
      <c r="C15" s="353" t="s">
        <v>247</v>
      </c>
      <c r="D15" s="354">
        <v>250</v>
      </c>
      <c r="E15" s="355">
        <v>52</v>
      </c>
      <c r="F15" s="355" t="s">
        <v>240</v>
      </c>
      <c r="G15" s="356">
        <f t="shared" si="0"/>
        <v>13000</v>
      </c>
      <c r="H15" s="357">
        <v>0.02</v>
      </c>
      <c r="I15" s="358">
        <f t="shared" si="1"/>
        <v>260</v>
      </c>
      <c r="J15" s="335"/>
      <c r="K15" s="335"/>
      <c r="L15" s="335"/>
      <c r="M15" s="335"/>
      <c r="N15" s="335"/>
      <c r="O15" s="335"/>
      <c r="P15" s="335"/>
      <c r="Q15" s="335"/>
    </row>
    <row r="16" spans="1:17" s="336" customFormat="1" ht="19.5" customHeight="1">
      <c r="A16" s="335"/>
      <c r="B16" s="352" t="s">
        <v>189</v>
      </c>
      <c r="C16" s="353" t="s">
        <v>247</v>
      </c>
      <c r="D16" s="354">
        <v>240</v>
      </c>
      <c r="E16" s="355">
        <v>52</v>
      </c>
      <c r="F16" s="355" t="s">
        <v>240</v>
      </c>
      <c r="G16" s="356">
        <f t="shared" si="0"/>
        <v>12480</v>
      </c>
      <c r="H16" s="357">
        <v>0.02</v>
      </c>
      <c r="I16" s="358">
        <f t="shared" si="1"/>
        <v>249.6</v>
      </c>
      <c r="J16" s="335"/>
      <c r="K16" s="335"/>
      <c r="L16" s="335"/>
      <c r="M16" s="335"/>
      <c r="N16" s="335"/>
      <c r="O16" s="335"/>
      <c r="P16" s="335"/>
      <c r="Q16" s="335"/>
    </row>
    <row r="17" spans="1:17" s="336" customFormat="1" ht="19.5" customHeight="1">
      <c r="A17" s="335"/>
      <c r="B17" s="352" t="s">
        <v>193</v>
      </c>
      <c r="C17" s="353" t="s">
        <v>247</v>
      </c>
      <c r="D17" s="354">
        <v>1970</v>
      </c>
      <c r="E17" s="355">
        <v>52</v>
      </c>
      <c r="F17" s="355" t="s">
        <v>240</v>
      </c>
      <c r="G17" s="356">
        <f t="shared" si="0"/>
        <v>102440</v>
      </c>
      <c r="H17" s="357">
        <v>0.02</v>
      </c>
      <c r="I17" s="358">
        <f t="shared" si="1"/>
        <v>2048.8</v>
      </c>
      <c r="J17" s="335"/>
      <c r="K17" s="335"/>
      <c r="L17" s="335"/>
      <c r="M17" s="335"/>
      <c r="N17" s="335"/>
      <c r="O17" s="335"/>
      <c r="P17" s="335"/>
      <c r="Q17" s="335"/>
    </row>
    <row r="18" spans="1:17" s="336" customFormat="1" ht="19.5" customHeight="1">
      <c r="A18" s="335"/>
      <c r="B18" s="352" t="s">
        <v>22</v>
      </c>
      <c r="C18" s="353" t="s">
        <v>247</v>
      </c>
      <c r="D18" s="354">
        <v>1298</v>
      </c>
      <c r="E18" s="355">
        <v>52</v>
      </c>
      <c r="F18" s="355" t="s">
        <v>240</v>
      </c>
      <c r="G18" s="356">
        <f t="shared" si="0"/>
        <v>67496</v>
      </c>
      <c r="H18" s="357">
        <v>0.02</v>
      </c>
      <c r="I18" s="358">
        <f t="shared" si="1"/>
        <v>1349.92</v>
      </c>
      <c r="J18" s="335"/>
      <c r="K18" s="335"/>
      <c r="L18" s="335"/>
      <c r="M18" s="335"/>
      <c r="N18" s="335"/>
      <c r="O18" s="335"/>
      <c r="P18" s="335"/>
      <c r="Q18" s="335"/>
    </row>
    <row r="19" spans="1:17" s="336" customFormat="1" ht="19.5" customHeight="1">
      <c r="A19" s="335"/>
      <c r="B19" s="352" t="s">
        <v>194</v>
      </c>
      <c r="C19" s="353" t="s">
        <v>247</v>
      </c>
      <c r="D19" s="354">
        <v>550</v>
      </c>
      <c r="E19" s="355">
        <v>52</v>
      </c>
      <c r="F19" s="355" t="s">
        <v>240</v>
      </c>
      <c r="G19" s="356">
        <f t="shared" si="0"/>
        <v>28600</v>
      </c>
      <c r="H19" s="357">
        <v>0.02</v>
      </c>
      <c r="I19" s="358">
        <f t="shared" si="1"/>
        <v>572</v>
      </c>
      <c r="J19" s="335"/>
      <c r="K19" s="335"/>
      <c r="L19" s="335"/>
      <c r="M19" s="335"/>
      <c r="N19" s="335"/>
      <c r="O19" s="335"/>
      <c r="P19" s="335"/>
      <c r="Q19" s="335"/>
    </row>
    <row r="20" spans="1:17" s="336" customFormat="1" ht="19.5" customHeight="1">
      <c r="A20" s="335"/>
      <c r="B20" s="352" t="s">
        <v>30</v>
      </c>
      <c r="C20" s="353" t="s">
        <v>247</v>
      </c>
      <c r="D20" s="354">
        <v>280</v>
      </c>
      <c r="E20" s="355">
        <v>52</v>
      </c>
      <c r="F20" s="355" t="s">
        <v>240</v>
      </c>
      <c r="G20" s="356">
        <f t="shared" si="0"/>
        <v>14560</v>
      </c>
      <c r="H20" s="357">
        <v>0.02</v>
      </c>
      <c r="I20" s="358">
        <f t="shared" si="1"/>
        <v>291.2</v>
      </c>
      <c r="J20" s="335"/>
      <c r="K20" s="335"/>
      <c r="L20" s="335"/>
      <c r="M20" s="335"/>
      <c r="N20" s="335"/>
      <c r="O20" s="335"/>
      <c r="P20" s="335"/>
      <c r="Q20" s="335"/>
    </row>
    <row r="21" spans="1:17" s="336" customFormat="1" ht="19.5" customHeight="1">
      <c r="A21" s="335"/>
      <c r="B21" s="352" t="s">
        <v>27</v>
      </c>
      <c r="C21" s="353" t="s">
        <v>247</v>
      </c>
      <c r="D21" s="354">
        <v>1220</v>
      </c>
      <c r="E21" s="355">
        <v>52</v>
      </c>
      <c r="F21" s="355" t="s">
        <v>240</v>
      </c>
      <c r="G21" s="356">
        <f t="shared" si="0"/>
        <v>63440</v>
      </c>
      <c r="H21" s="357">
        <v>0.02</v>
      </c>
      <c r="I21" s="358">
        <f t="shared" si="1"/>
        <v>1268.8</v>
      </c>
      <c r="J21" s="335"/>
      <c r="K21" s="335"/>
      <c r="L21" s="335"/>
      <c r="M21" s="335"/>
      <c r="N21" s="335"/>
      <c r="O21" s="335"/>
      <c r="P21" s="335"/>
      <c r="Q21" s="335"/>
    </row>
    <row r="22" spans="1:17" s="336" customFormat="1" ht="19.5" customHeight="1">
      <c r="A22" s="335"/>
      <c r="B22" s="352" t="s">
        <v>195</v>
      </c>
      <c r="C22" s="353" t="s">
        <v>247</v>
      </c>
      <c r="D22" s="354">
        <v>407</v>
      </c>
      <c r="E22" s="355">
        <v>52</v>
      </c>
      <c r="F22" s="355" t="s">
        <v>240</v>
      </c>
      <c r="G22" s="356">
        <f t="shared" si="0"/>
        <v>21164</v>
      </c>
      <c r="H22" s="357">
        <v>0.02</v>
      </c>
      <c r="I22" s="358">
        <f t="shared" si="1"/>
        <v>423.28000000000003</v>
      </c>
      <c r="J22" s="335"/>
      <c r="K22" s="335"/>
      <c r="L22" s="335"/>
      <c r="M22" s="335"/>
      <c r="N22" s="335"/>
      <c r="O22" s="335"/>
      <c r="P22" s="335"/>
      <c r="Q22" s="335"/>
    </row>
    <row r="23" spans="1:17" s="336" customFormat="1" ht="19.5" customHeight="1">
      <c r="A23" s="335"/>
      <c r="B23" s="352" t="s">
        <v>32</v>
      </c>
      <c r="C23" s="353" t="s">
        <v>247</v>
      </c>
      <c r="D23" s="354">
        <v>321</v>
      </c>
      <c r="E23" s="355">
        <v>52</v>
      </c>
      <c r="F23" s="355" t="s">
        <v>240</v>
      </c>
      <c r="G23" s="356">
        <f t="shared" si="0"/>
        <v>16692</v>
      </c>
      <c r="H23" s="357">
        <v>0.02</v>
      </c>
      <c r="I23" s="358">
        <f t="shared" si="1"/>
        <v>333.84000000000003</v>
      </c>
      <c r="J23" s="337"/>
      <c r="K23" s="335"/>
      <c r="L23" s="335"/>
      <c r="M23" s="335"/>
      <c r="N23" s="335"/>
      <c r="O23" s="335"/>
      <c r="P23" s="335"/>
      <c r="Q23" s="335"/>
    </row>
    <row r="24" spans="1:17" s="336" customFormat="1" ht="19.5" customHeight="1">
      <c r="A24" s="335"/>
      <c r="B24" s="352" t="s">
        <v>470</v>
      </c>
      <c r="C24" s="353" t="s">
        <v>247</v>
      </c>
      <c r="D24" s="354">
        <v>150</v>
      </c>
      <c r="E24" s="355">
        <v>52</v>
      </c>
      <c r="F24" s="355" t="s">
        <v>240</v>
      </c>
      <c r="G24" s="356">
        <f t="shared" si="0"/>
        <v>7800</v>
      </c>
      <c r="H24" s="357">
        <v>0.02</v>
      </c>
      <c r="I24" s="358">
        <f t="shared" si="1"/>
        <v>156</v>
      </c>
      <c r="J24" s="335"/>
      <c r="K24" s="335"/>
      <c r="L24" s="335"/>
      <c r="M24" s="335"/>
      <c r="N24" s="335"/>
      <c r="O24" s="335"/>
      <c r="P24" s="335"/>
      <c r="Q24" s="335"/>
    </row>
    <row r="25" spans="1:17" s="7" customFormat="1" ht="19.5" customHeight="1">
      <c r="A25" s="36"/>
      <c r="B25" s="345" t="s">
        <v>123</v>
      </c>
      <c r="C25" s="346" t="s">
        <v>247</v>
      </c>
      <c r="D25" s="347">
        <v>1256</v>
      </c>
      <c r="E25" s="348">
        <v>52</v>
      </c>
      <c r="F25" s="348" t="s">
        <v>240</v>
      </c>
      <c r="G25" s="349">
        <f t="shared" si="0"/>
        <v>65312</v>
      </c>
      <c r="H25" s="350">
        <v>0.02</v>
      </c>
      <c r="I25" s="351">
        <f t="shared" si="1"/>
        <v>1306.24</v>
      </c>
      <c r="J25" s="36"/>
      <c r="K25" s="36"/>
      <c r="L25" s="36"/>
      <c r="M25" s="36"/>
      <c r="N25" s="36"/>
      <c r="O25" s="36"/>
      <c r="P25" s="36"/>
      <c r="Q25" s="36"/>
    </row>
    <row r="26" spans="1:17" s="7" customFormat="1" ht="19.5" customHeight="1" thickBot="1">
      <c r="A26" s="36"/>
      <c r="B26" s="359" t="s">
        <v>471</v>
      </c>
      <c r="C26" s="360" t="s">
        <v>247</v>
      </c>
      <c r="D26" s="361">
        <v>210</v>
      </c>
      <c r="E26" s="362">
        <v>52</v>
      </c>
      <c r="F26" s="362" t="s">
        <v>240</v>
      </c>
      <c r="G26" s="363">
        <f t="shared" si="0"/>
        <v>10920</v>
      </c>
      <c r="H26" s="364">
        <v>0.02</v>
      </c>
      <c r="I26" s="365">
        <f t="shared" si="1"/>
        <v>218.4</v>
      </c>
      <c r="J26" s="36"/>
      <c r="K26" s="36"/>
      <c r="L26" s="36"/>
      <c r="M26" s="36"/>
      <c r="N26" s="36"/>
      <c r="O26" s="36"/>
      <c r="P26" s="36"/>
      <c r="Q26" s="36"/>
    </row>
    <row r="27" spans="1:28" s="1" customFormat="1" ht="19.5" customHeight="1" thickBot="1">
      <c r="A27" s="35"/>
      <c r="B27" s="45" t="s">
        <v>217</v>
      </c>
      <c r="C27" s="46" t="s">
        <v>246</v>
      </c>
      <c r="D27" s="47" t="s">
        <v>0</v>
      </c>
      <c r="E27" s="47" t="s">
        <v>243</v>
      </c>
      <c r="F27" s="47" t="s">
        <v>237</v>
      </c>
      <c r="G27" s="48" t="s">
        <v>187</v>
      </c>
      <c r="H27" s="49" t="s">
        <v>244</v>
      </c>
      <c r="I27" s="50" t="s">
        <v>311</v>
      </c>
      <c r="J27" s="36"/>
      <c r="K27" s="36"/>
      <c r="L27" s="36"/>
      <c r="M27" s="36"/>
      <c r="N27" s="36"/>
      <c r="O27" s="36"/>
      <c r="P27" s="36"/>
      <c r="Q27" s="36"/>
      <c r="R27" s="7"/>
      <c r="S27" s="7"/>
      <c r="T27" s="7"/>
      <c r="U27" s="7"/>
      <c r="V27" s="7"/>
      <c r="W27" s="7"/>
      <c r="X27" s="7"/>
      <c r="Y27" s="7"/>
      <c r="Z27" s="7"/>
      <c r="AA27" s="7"/>
      <c r="AB27" s="7"/>
    </row>
    <row r="28" spans="1:17" s="7" customFormat="1" ht="19.5" customHeight="1">
      <c r="A28" s="36"/>
      <c r="B28" s="338" t="s">
        <v>33</v>
      </c>
      <c r="C28" s="339" t="s">
        <v>247</v>
      </c>
      <c r="D28" s="340">
        <v>1823</v>
      </c>
      <c r="E28" s="341">
        <v>52</v>
      </c>
      <c r="F28" s="341" t="s">
        <v>240</v>
      </c>
      <c r="G28" s="342">
        <f t="shared" si="0"/>
        <v>94796</v>
      </c>
      <c r="H28" s="343">
        <v>0.02</v>
      </c>
      <c r="I28" s="344">
        <f t="shared" si="1"/>
        <v>1895.92</v>
      </c>
      <c r="J28" s="36"/>
      <c r="K28" s="36"/>
      <c r="L28" s="36"/>
      <c r="M28" s="36"/>
      <c r="N28" s="36"/>
      <c r="O28" s="36"/>
      <c r="P28" s="36"/>
      <c r="Q28" s="36"/>
    </row>
    <row r="29" spans="1:17" s="1" customFormat="1" ht="19.5" customHeight="1">
      <c r="A29" s="35"/>
      <c r="B29" s="58" t="s">
        <v>35</v>
      </c>
      <c r="C29" s="59" t="s">
        <v>247</v>
      </c>
      <c r="D29" s="60">
        <v>190</v>
      </c>
      <c r="E29" s="61">
        <v>52</v>
      </c>
      <c r="F29" s="61" t="s">
        <v>240</v>
      </c>
      <c r="G29" s="62">
        <f t="shared" si="0"/>
        <v>9880</v>
      </c>
      <c r="H29" s="65">
        <v>0.02</v>
      </c>
      <c r="I29" s="63">
        <f t="shared" si="1"/>
        <v>197.6</v>
      </c>
      <c r="J29" s="36"/>
      <c r="K29" s="35"/>
      <c r="L29" s="35"/>
      <c r="M29" s="35"/>
      <c r="N29" s="35"/>
      <c r="O29" s="35"/>
      <c r="P29" s="35"/>
      <c r="Q29" s="35"/>
    </row>
    <row r="30" spans="1:17" s="1" customFormat="1" ht="19.5" customHeight="1">
      <c r="A30" s="35"/>
      <c r="B30" s="58" t="s">
        <v>40</v>
      </c>
      <c r="C30" s="59" t="s">
        <v>247</v>
      </c>
      <c r="D30" s="60">
        <v>680</v>
      </c>
      <c r="E30" s="61">
        <v>52</v>
      </c>
      <c r="F30" s="61" t="s">
        <v>240</v>
      </c>
      <c r="G30" s="62">
        <f t="shared" si="0"/>
        <v>35360</v>
      </c>
      <c r="H30" s="65">
        <v>0.02</v>
      </c>
      <c r="I30" s="63">
        <f t="shared" si="1"/>
        <v>707.2</v>
      </c>
      <c r="J30" s="36"/>
      <c r="K30" s="35"/>
      <c r="L30" s="35"/>
      <c r="M30" s="35"/>
      <c r="N30" s="35"/>
      <c r="O30" s="35"/>
      <c r="P30" s="35"/>
      <c r="Q30" s="35"/>
    </row>
    <row r="31" spans="1:17" s="1" customFormat="1" ht="19.5" customHeight="1">
      <c r="A31" s="35"/>
      <c r="B31" s="58" t="s">
        <v>43</v>
      </c>
      <c r="C31" s="59" t="s">
        <v>247</v>
      </c>
      <c r="D31" s="60">
        <v>1684</v>
      </c>
      <c r="E31" s="61">
        <v>52</v>
      </c>
      <c r="F31" s="61" t="s">
        <v>239</v>
      </c>
      <c r="G31" s="62">
        <f t="shared" si="0"/>
        <v>87568</v>
      </c>
      <c r="H31" s="65">
        <v>0.02</v>
      </c>
      <c r="I31" s="63">
        <f t="shared" si="1"/>
        <v>1751.3600000000001</v>
      </c>
      <c r="J31" s="36"/>
      <c r="K31" s="35"/>
      <c r="L31" s="35"/>
      <c r="M31" s="35"/>
      <c r="N31" s="35"/>
      <c r="O31" s="35"/>
      <c r="P31" s="35"/>
      <c r="Q31" s="35"/>
    </row>
    <row r="32" spans="1:17" s="1" customFormat="1" ht="19.5" customHeight="1">
      <c r="A32" s="35"/>
      <c r="B32" s="58" t="s">
        <v>46</v>
      </c>
      <c r="C32" s="59" t="s">
        <v>247</v>
      </c>
      <c r="D32" s="60">
        <v>250</v>
      </c>
      <c r="E32" s="61">
        <v>52</v>
      </c>
      <c r="F32" s="61" t="s">
        <v>240</v>
      </c>
      <c r="G32" s="62">
        <f t="shared" si="0"/>
        <v>13000</v>
      </c>
      <c r="H32" s="65">
        <v>0.02</v>
      </c>
      <c r="I32" s="63">
        <f t="shared" si="1"/>
        <v>260</v>
      </c>
      <c r="J32" s="36"/>
      <c r="K32" s="35"/>
      <c r="L32" s="35"/>
      <c r="M32" s="35"/>
      <c r="N32" s="35"/>
      <c r="O32" s="35"/>
      <c r="P32" s="35"/>
      <c r="Q32" s="35"/>
    </row>
    <row r="33" spans="1:17" s="1" customFormat="1" ht="19.5" customHeight="1">
      <c r="A33" s="35"/>
      <c r="B33" s="58" t="s">
        <v>201</v>
      </c>
      <c r="C33" s="59" t="s">
        <v>247</v>
      </c>
      <c r="D33" s="60">
        <v>900</v>
      </c>
      <c r="E33" s="61">
        <v>52</v>
      </c>
      <c r="F33" s="61" t="s">
        <v>240</v>
      </c>
      <c r="G33" s="62">
        <f t="shared" si="0"/>
        <v>46800</v>
      </c>
      <c r="H33" s="65">
        <v>0.02</v>
      </c>
      <c r="I33" s="63">
        <f t="shared" si="1"/>
        <v>936</v>
      </c>
      <c r="J33" s="36"/>
      <c r="K33" s="35"/>
      <c r="L33" s="35"/>
      <c r="M33" s="35"/>
      <c r="N33" s="35"/>
      <c r="O33" s="35"/>
      <c r="P33" s="35"/>
      <c r="Q33" s="35"/>
    </row>
    <row r="34" spans="1:17" s="1" customFormat="1" ht="19.5" customHeight="1">
      <c r="A34" s="35"/>
      <c r="B34" s="58" t="s">
        <v>51</v>
      </c>
      <c r="C34" s="59" t="s">
        <v>247</v>
      </c>
      <c r="D34" s="60">
        <v>811</v>
      </c>
      <c r="E34" s="61">
        <v>52</v>
      </c>
      <c r="F34" s="61" t="s">
        <v>240</v>
      </c>
      <c r="G34" s="62">
        <f t="shared" si="0"/>
        <v>42172</v>
      </c>
      <c r="H34" s="65">
        <v>0.02</v>
      </c>
      <c r="I34" s="63">
        <f t="shared" si="1"/>
        <v>843.44</v>
      </c>
      <c r="J34" s="36"/>
      <c r="K34" s="35"/>
      <c r="L34" s="35"/>
      <c r="M34" s="35"/>
      <c r="N34" s="35"/>
      <c r="O34" s="35"/>
      <c r="P34" s="35"/>
      <c r="Q34" s="35"/>
    </row>
    <row r="35" spans="1:17" s="1" customFormat="1" ht="19.5" customHeight="1">
      <c r="A35" s="35"/>
      <c r="B35" s="58" t="s">
        <v>52</v>
      </c>
      <c r="C35" s="59" t="s">
        <v>247</v>
      </c>
      <c r="D35" s="60">
        <v>167</v>
      </c>
      <c r="E35" s="61">
        <v>52</v>
      </c>
      <c r="F35" s="61" t="s">
        <v>240</v>
      </c>
      <c r="G35" s="62">
        <f t="shared" si="0"/>
        <v>8684</v>
      </c>
      <c r="H35" s="65">
        <v>0.02</v>
      </c>
      <c r="I35" s="63">
        <f t="shared" si="1"/>
        <v>173.68</v>
      </c>
      <c r="J35" s="36"/>
      <c r="K35" s="35"/>
      <c r="L35" s="35"/>
      <c r="M35" s="35"/>
      <c r="N35" s="35"/>
      <c r="O35" s="35"/>
      <c r="P35" s="35"/>
      <c r="Q35" s="35"/>
    </row>
    <row r="36" spans="1:17" s="1" customFormat="1" ht="19.5" customHeight="1">
      <c r="A36" s="35"/>
      <c r="B36" s="58" t="s">
        <v>61</v>
      </c>
      <c r="C36" s="59" t="s">
        <v>247</v>
      </c>
      <c r="D36" s="60">
        <v>937</v>
      </c>
      <c r="E36" s="61">
        <v>52</v>
      </c>
      <c r="F36" s="61" t="s">
        <v>240</v>
      </c>
      <c r="G36" s="62">
        <f aca="true" t="shared" si="2" ref="G36:G67">D36*E36</f>
        <v>48724</v>
      </c>
      <c r="H36" s="65">
        <v>0.02</v>
      </c>
      <c r="I36" s="63">
        <f aca="true" t="shared" si="3" ref="I36:I67">G36*H36</f>
        <v>974.48</v>
      </c>
      <c r="J36" s="36"/>
      <c r="K36" s="35"/>
      <c r="L36" s="35"/>
      <c r="M36" s="35"/>
      <c r="N36" s="35"/>
      <c r="O36" s="35"/>
      <c r="P36" s="35"/>
      <c r="Q36" s="35"/>
    </row>
    <row r="37" spans="1:17" s="1" customFormat="1" ht="19.5" customHeight="1">
      <c r="A37" s="35"/>
      <c r="B37" s="58" t="s">
        <v>7</v>
      </c>
      <c r="C37" s="59" t="s">
        <v>247</v>
      </c>
      <c r="D37" s="60">
        <v>712</v>
      </c>
      <c r="E37" s="61">
        <v>26</v>
      </c>
      <c r="F37" s="61" t="s">
        <v>239</v>
      </c>
      <c r="G37" s="62">
        <f t="shared" si="2"/>
        <v>18512</v>
      </c>
      <c r="H37" s="65">
        <v>0.02</v>
      </c>
      <c r="I37" s="63">
        <f t="shared" si="3"/>
        <v>370.24</v>
      </c>
      <c r="J37" s="36"/>
      <c r="K37" s="35"/>
      <c r="L37" s="35"/>
      <c r="M37" s="35"/>
      <c r="N37" s="35"/>
      <c r="O37" s="35"/>
      <c r="P37" s="35"/>
      <c r="Q37" s="35"/>
    </row>
    <row r="38" spans="1:17" s="1" customFormat="1" ht="19.5" customHeight="1">
      <c r="A38" s="35"/>
      <c r="B38" s="58" t="s">
        <v>8</v>
      </c>
      <c r="C38" s="59" t="s">
        <v>247</v>
      </c>
      <c r="D38" s="60">
        <v>405</v>
      </c>
      <c r="E38" s="61">
        <v>26</v>
      </c>
      <c r="F38" s="61" t="s">
        <v>239</v>
      </c>
      <c r="G38" s="62">
        <f t="shared" si="2"/>
        <v>10530</v>
      </c>
      <c r="H38" s="65">
        <v>0.02</v>
      </c>
      <c r="I38" s="63">
        <f t="shared" si="3"/>
        <v>210.6</v>
      </c>
      <c r="J38" s="36"/>
      <c r="K38" s="35"/>
      <c r="L38" s="35"/>
      <c r="M38" s="35"/>
      <c r="N38" s="35"/>
      <c r="O38" s="35"/>
      <c r="P38" s="35"/>
      <c r="Q38" s="35"/>
    </row>
    <row r="39" spans="1:17" s="1" customFormat="1" ht="19.5" customHeight="1">
      <c r="A39" s="35"/>
      <c r="B39" s="58" t="s">
        <v>20</v>
      </c>
      <c r="C39" s="59" t="s">
        <v>247</v>
      </c>
      <c r="D39" s="60">
        <v>774</v>
      </c>
      <c r="E39" s="61">
        <v>26</v>
      </c>
      <c r="F39" s="61" t="s">
        <v>239</v>
      </c>
      <c r="G39" s="62">
        <f t="shared" si="2"/>
        <v>20124</v>
      </c>
      <c r="H39" s="65">
        <v>0.02</v>
      </c>
      <c r="I39" s="63">
        <f t="shared" si="3"/>
        <v>402.48</v>
      </c>
      <c r="J39" s="36"/>
      <c r="K39" s="35"/>
      <c r="L39" s="35"/>
      <c r="M39" s="35"/>
      <c r="N39" s="35"/>
      <c r="O39" s="35"/>
      <c r="P39" s="35"/>
      <c r="Q39" s="35"/>
    </row>
    <row r="40" spans="1:17" s="1" customFormat="1" ht="19.5" customHeight="1">
      <c r="A40" s="35"/>
      <c r="B40" s="58" t="s">
        <v>23</v>
      </c>
      <c r="C40" s="59" t="s">
        <v>247</v>
      </c>
      <c r="D40" s="60">
        <v>97</v>
      </c>
      <c r="E40" s="61">
        <v>26</v>
      </c>
      <c r="F40" s="61" t="s">
        <v>239</v>
      </c>
      <c r="G40" s="62">
        <f t="shared" si="2"/>
        <v>2522</v>
      </c>
      <c r="H40" s="65">
        <v>0.02</v>
      </c>
      <c r="I40" s="63">
        <f t="shared" si="3"/>
        <v>50.44</v>
      </c>
      <c r="J40" s="36"/>
      <c r="K40" s="35"/>
      <c r="L40" s="35"/>
      <c r="M40" s="35"/>
      <c r="N40" s="35"/>
      <c r="O40" s="35"/>
      <c r="P40" s="35"/>
      <c r="Q40" s="35"/>
    </row>
    <row r="41" spans="1:17" s="1" customFormat="1" ht="19.5" customHeight="1">
      <c r="A41" s="35"/>
      <c r="B41" s="58" t="s">
        <v>28</v>
      </c>
      <c r="C41" s="59" t="s">
        <v>247</v>
      </c>
      <c r="D41" s="60">
        <v>407</v>
      </c>
      <c r="E41" s="61">
        <v>26</v>
      </c>
      <c r="F41" s="61" t="s">
        <v>239</v>
      </c>
      <c r="G41" s="62">
        <f t="shared" si="2"/>
        <v>10582</v>
      </c>
      <c r="H41" s="65">
        <v>0.02</v>
      </c>
      <c r="I41" s="63">
        <f t="shared" si="3"/>
        <v>211.64000000000001</v>
      </c>
      <c r="J41" s="36"/>
      <c r="K41" s="35"/>
      <c r="L41" s="35"/>
      <c r="M41" s="35"/>
      <c r="N41" s="35"/>
      <c r="O41" s="35"/>
      <c r="P41" s="35"/>
      <c r="Q41" s="35"/>
    </row>
    <row r="42" spans="1:17" s="1" customFormat="1" ht="19.5" customHeight="1">
      <c r="A42" s="35"/>
      <c r="B42" s="58" t="s">
        <v>31</v>
      </c>
      <c r="C42" s="59" t="s">
        <v>247</v>
      </c>
      <c r="D42" s="60">
        <v>348</v>
      </c>
      <c r="E42" s="61">
        <v>26</v>
      </c>
      <c r="F42" s="61" t="s">
        <v>239</v>
      </c>
      <c r="G42" s="62">
        <f t="shared" si="2"/>
        <v>9048</v>
      </c>
      <c r="H42" s="65">
        <v>0.02</v>
      </c>
      <c r="I42" s="63">
        <f t="shared" si="3"/>
        <v>180.96</v>
      </c>
      <c r="J42" s="36"/>
      <c r="K42" s="35"/>
      <c r="L42" s="35"/>
      <c r="M42" s="35"/>
      <c r="N42" s="35"/>
      <c r="O42" s="35"/>
      <c r="P42" s="35"/>
      <c r="Q42" s="35"/>
    </row>
    <row r="43" spans="1:17" s="1" customFormat="1" ht="19.5" customHeight="1">
      <c r="A43" s="35"/>
      <c r="B43" s="58" t="s">
        <v>236</v>
      </c>
      <c r="C43" s="59" t="s">
        <v>247</v>
      </c>
      <c r="D43" s="60">
        <v>870</v>
      </c>
      <c r="E43" s="61">
        <v>26</v>
      </c>
      <c r="F43" s="61" t="s">
        <v>239</v>
      </c>
      <c r="G43" s="62">
        <f t="shared" si="2"/>
        <v>22620</v>
      </c>
      <c r="H43" s="65">
        <v>0.02</v>
      </c>
      <c r="I43" s="63">
        <f t="shared" si="3"/>
        <v>452.40000000000003</v>
      </c>
      <c r="J43" s="36"/>
      <c r="K43" s="35"/>
      <c r="L43" s="35"/>
      <c r="M43" s="35"/>
      <c r="N43" s="35"/>
      <c r="O43" s="35"/>
      <c r="P43" s="35"/>
      <c r="Q43" s="35"/>
    </row>
    <row r="44" spans="1:17" s="1" customFormat="1" ht="19.5" customHeight="1">
      <c r="A44" s="35"/>
      <c r="B44" s="58" t="s">
        <v>478</v>
      </c>
      <c r="C44" s="59" t="s">
        <v>247</v>
      </c>
      <c r="D44" s="60">
        <v>197</v>
      </c>
      <c r="E44" s="61">
        <v>26</v>
      </c>
      <c r="F44" s="61" t="s">
        <v>239</v>
      </c>
      <c r="G44" s="62">
        <f t="shared" si="2"/>
        <v>5122</v>
      </c>
      <c r="H44" s="65">
        <v>0.02</v>
      </c>
      <c r="I44" s="63">
        <f t="shared" si="3"/>
        <v>102.44</v>
      </c>
      <c r="J44" s="36"/>
      <c r="K44" s="35"/>
      <c r="L44" s="35"/>
      <c r="M44" s="35"/>
      <c r="N44" s="35"/>
      <c r="O44" s="35"/>
      <c r="P44" s="35"/>
      <c r="Q44" s="35"/>
    </row>
    <row r="45" spans="1:17" s="1" customFormat="1" ht="19.5" customHeight="1">
      <c r="A45" s="35"/>
      <c r="B45" s="58" t="s">
        <v>36</v>
      </c>
      <c r="C45" s="59" t="s">
        <v>247</v>
      </c>
      <c r="D45" s="60">
        <v>189</v>
      </c>
      <c r="E45" s="61">
        <v>26</v>
      </c>
      <c r="F45" s="61" t="s">
        <v>239</v>
      </c>
      <c r="G45" s="62">
        <f t="shared" si="2"/>
        <v>4914</v>
      </c>
      <c r="H45" s="65">
        <v>0.02</v>
      </c>
      <c r="I45" s="63">
        <f t="shared" si="3"/>
        <v>98.28</v>
      </c>
      <c r="J45" s="36"/>
      <c r="K45" s="35"/>
      <c r="L45" s="35"/>
      <c r="M45" s="35"/>
      <c r="N45" s="35"/>
      <c r="O45" s="35"/>
      <c r="P45" s="35"/>
      <c r="Q45" s="35"/>
    </row>
    <row r="46" spans="1:17" s="1" customFormat="1" ht="19.5" customHeight="1">
      <c r="A46" s="35"/>
      <c r="B46" s="58" t="s">
        <v>37</v>
      </c>
      <c r="C46" s="59" t="s">
        <v>247</v>
      </c>
      <c r="D46" s="60">
        <v>1180</v>
      </c>
      <c r="E46" s="61">
        <v>26</v>
      </c>
      <c r="F46" s="61" t="s">
        <v>239</v>
      </c>
      <c r="G46" s="62">
        <f t="shared" si="2"/>
        <v>30680</v>
      </c>
      <c r="H46" s="65">
        <v>0.02</v>
      </c>
      <c r="I46" s="63">
        <f>G46*H46</f>
        <v>613.6</v>
      </c>
      <c r="J46" s="36"/>
      <c r="K46" s="35"/>
      <c r="L46" s="35"/>
      <c r="M46" s="35"/>
      <c r="N46" s="35"/>
      <c r="O46" s="35"/>
      <c r="P46" s="35"/>
      <c r="Q46" s="35"/>
    </row>
    <row r="47" spans="1:17" s="1" customFormat="1" ht="19.5" customHeight="1">
      <c r="A47" s="35"/>
      <c r="B47" s="58" t="s">
        <v>42</v>
      </c>
      <c r="C47" s="59" t="s">
        <v>247</v>
      </c>
      <c r="D47" s="60">
        <v>4587</v>
      </c>
      <c r="E47" s="61">
        <v>26</v>
      </c>
      <c r="F47" s="61" t="s">
        <v>239</v>
      </c>
      <c r="G47" s="62">
        <f t="shared" si="2"/>
        <v>119262</v>
      </c>
      <c r="H47" s="65">
        <v>0.02</v>
      </c>
      <c r="I47" s="63">
        <f t="shared" si="3"/>
        <v>2385.2400000000002</v>
      </c>
      <c r="J47" s="190"/>
      <c r="K47" s="35"/>
      <c r="L47" s="35"/>
      <c r="M47" s="35"/>
      <c r="N47" s="35"/>
      <c r="O47" s="35"/>
      <c r="P47" s="35"/>
      <c r="Q47" s="35"/>
    </row>
    <row r="48" spans="1:17" s="1" customFormat="1" ht="19.5" customHeight="1">
      <c r="A48" s="35"/>
      <c r="B48" s="58" t="s">
        <v>474</v>
      </c>
      <c r="C48" s="59" t="s">
        <v>247</v>
      </c>
      <c r="D48" s="60">
        <v>250</v>
      </c>
      <c r="E48" s="61">
        <v>26</v>
      </c>
      <c r="F48" s="61" t="s">
        <v>239</v>
      </c>
      <c r="G48" s="62">
        <f>D48*E48</f>
        <v>6500</v>
      </c>
      <c r="H48" s="65">
        <v>0.02</v>
      </c>
      <c r="I48" s="63">
        <f>G48*H48</f>
        <v>130</v>
      </c>
      <c r="J48" s="190"/>
      <c r="K48" s="35"/>
      <c r="L48" s="35"/>
      <c r="M48" s="35"/>
      <c r="N48" s="35"/>
      <c r="O48" s="35"/>
      <c r="P48" s="35"/>
      <c r="Q48" s="35"/>
    </row>
    <row r="49" spans="1:17" s="1" customFormat="1" ht="19.5" customHeight="1">
      <c r="A49" s="35"/>
      <c r="B49" s="58" t="s">
        <v>479</v>
      </c>
      <c r="C49" s="59" t="s">
        <v>247</v>
      </c>
      <c r="D49" s="60">
        <v>350</v>
      </c>
      <c r="E49" s="61">
        <v>26</v>
      </c>
      <c r="F49" s="61" t="s">
        <v>239</v>
      </c>
      <c r="G49" s="62">
        <f>D49*E49</f>
        <v>9100</v>
      </c>
      <c r="H49" s="65">
        <v>0.02</v>
      </c>
      <c r="I49" s="63">
        <f>G49*H49</f>
        <v>182</v>
      </c>
      <c r="J49" s="190"/>
      <c r="K49" s="35"/>
      <c r="L49" s="35"/>
      <c r="M49" s="35"/>
      <c r="N49" s="35"/>
      <c r="O49" s="35"/>
      <c r="P49" s="35"/>
      <c r="Q49" s="35"/>
    </row>
    <row r="50" spans="1:17" s="1" customFormat="1" ht="19.5" customHeight="1">
      <c r="A50" s="35"/>
      <c r="B50" s="58" t="s">
        <v>379</v>
      </c>
      <c r="C50" s="59" t="s">
        <v>247</v>
      </c>
      <c r="D50" s="60">
        <v>1713</v>
      </c>
      <c r="E50" s="61">
        <v>26</v>
      </c>
      <c r="F50" s="61" t="s">
        <v>239</v>
      </c>
      <c r="G50" s="62">
        <f t="shared" si="2"/>
        <v>44538</v>
      </c>
      <c r="H50" s="65">
        <v>0.02</v>
      </c>
      <c r="I50" s="63">
        <f t="shared" si="3"/>
        <v>890.76</v>
      </c>
      <c r="J50" s="36"/>
      <c r="K50" s="35"/>
      <c r="L50" s="35"/>
      <c r="M50" s="35"/>
      <c r="N50" s="35"/>
      <c r="O50" s="35"/>
      <c r="P50" s="35"/>
      <c r="Q50" s="35"/>
    </row>
    <row r="51" spans="1:17" s="7" customFormat="1" ht="19.5" customHeight="1">
      <c r="A51" s="35"/>
      <c r="B51" s="58" t="s">
        <v>2</v>
      </c>
      <c r="C51" s="59" t="s">
        <v>247</v>
      </c>
      <c r="D51" s="60">
        <v>580</v>
      </c>
      <c r="E51" s="61">
        <v>12</v>
      </c>
      <c r="F51" s="61" t="s">
        <v>238</v>
      </c>
      <c r="G51" s="62">
        <f t="shared" si="2"/>
        <v>6960</v>
      </c>
      <c r="H51" s="65">
        <v>0.02</v>
      </c>
      <c r="I51" s="63">
        <f t="shared" si="3"/>
        <v>139.20000000000002</v>
      </c>
      <c r="J51" s="36"/>
      <c r="K51" s="36"/>
      <c r="L51" s="36"/>
      <c r="M51" s="36"/>
      <c r="N51" s="36"/>
      <c r="O51" s="36"/>
      <c r="P51" s="36"/>
      <c r="Q51" s="36"/>
    </row>
    <row r="52" spans="1:17" s="1" customFormat="1" ht="19.5" customHeight="1" thickBot="1">
      <c r="A52" s="36"/>
      <c r="B52" s="319" t="s">
        <v>9</v>
      </c>
      <c r="C52" s="320" t="s">
        <v>247</v>
      </c>
      <c r="D52" s="321">
        <v>944</v>
      </c>
      <c r="E52" s="322">
        <v>12</v>
      </c>
      <c r="F52" s="322" t="s">
        <v>238</v>
      </c>
      <c r="G52" s="323">
        <f t="shared" si="2"/>
        <v>11328</v>
      </c>
      <c r="H52" s="324">
        <v>0.02</v>
      </c>
      <c r="I52" s="325">
        <f t="shared" si="3"/>
        <v>226.56</v>
      </c>
      <c r="J52" s="36"/>
      <c r="K52" s="35"/>
      <c r="L52" s="35"/>
      <c r="M52" s="35"/>
      <c r="N52" s="35"/>
      <c r="O52" s="35"/>
      <c r="P52" s="35"/>
      <c r="Q52" s="35"/>
    </row>
    <row r="53" spans="1:28" s="1" customFormat="1" ht="19.5" customHeight="1" thickBot="1">
      <c r="A53" s="35"/>
      <c r="B53" s="45" t="s">
        <v>217</v>
      </c>
      <c r="C53" s="46" t="s">
        <v>246</v>
      </c>
      <c r="D53" s="47" t="s">
        <v>0</v>
      </c>
      <c r="E53" s="47" t="s">
        <v>243</v>
      </c>
      <c r="F53" s="47" t="s">
        <v>237</v>
      </c>
      <c r="G53" s="48" t="s">
        <v>187</v>
      </c>
      <c r="H53" s="49" t="s">
        <v>244</v>
      </c>
      <c r="I53" s="50" t="s">
        <v>311</v>
      </c>
      <c r="J53" s="36"/>
      <c r="K53" s="36"/>
      <c r="L53" s="36"/>
      <c r="M53" s="36"/>
      <c r="N53" s="36"/>
      <c r="O53" s="36"/>
      <c r="P53" s="36"/>
      <c r="Q53" s="36"/>
      <c r="R53" s="7"/>
      <c r="S53" s="7"/>
      <c r="T53" s="7"/>
      <c r="U53" s="7"/>
      <c r="V53" s="7"/>
      <c r="W53" s="7"/>
      <c r="X53" s="7"/>
      <c r="Y53" s="7"/>
      <c r="Z53" s="7"/>
      <c r="AA53" s="7"/>
      <c r="AB53" s="7"/>
    </row>
    <row r="54" spans="1:17" s="1" customFormat="1" ht="19.5" customHeight="1">
      <c r="A54" s="35"/>
      <c r="B54" s="51" t="s">
        <v>16</v>
      </c>
      <c r="C54" s="52" t="s">
        <v>247</v>
      </c>
      <c r="D54" s="53">
        <v>210</v>
      </c>
      <c r="E54" s="54">
        <v>12</v>
      </c>
      <c r="F54" s="54" t="s">
        <v>238</v>
      </c>
      <c r="G54" s="55">
        <f t="shared" si="2"/>
        <v>2520</v>
      </c>
      <c r="H54" s="56">
        <v>0.02</v>
      </c>
      <c r="I54" s="57">
        <f t="shared" si="3"/>
        <v>50.4</v>
      </c>
      <c r="J54" s="36" t="s">
        <v>310</v>
      </c>
      <c r="K54" s="35"/>
      <c r="L54" s="35"/>
      <c r="M54" s="35"/>
      <c r="N54" s="35"/>
      <c r="O54" s="35"/>
      <c r="P54" s="35"/>
      <c r="Q54" s="35"/>
    </row>
    <row r="55" spans="1:17" s="1" customFormat="1" ht="19.5" customHeight="1">
      <c r="A55" s="35"/>
      <c r="B55" s="58" t="s">
        <v>17</v>
      </c>
      <c r="C55" s="59" t="s">
        <v>247</v>
      </c>
      <c r="D55" s="60">
        <v>1023</v>
      </c>
      <c r="E55" s="61">
        <v>12</v>
      </c>
      <c r="F55" s="61" t="s">
        <v>238</v>
      </c>
      <c r="G55" s="62">
        <f t="shared" si="2"/>
        <v>12276</v>
      </c>
      <c r="H55" s="65">
        <v>0.02</v>
      </c>
      <c r="I55" s="63">
        <f t="shared" si="3"/>
        <v>245.52</v>
      </c>
      <c r="J55" s="36"/>
      <c r="K55" s="35"/>
      <c r="L55" s="35"/>
      <c r="M55" s="35"/>
      <c r="N55" s="35"/>
      <c r="O55" s="35"/>
      <c r="P55" s="35"/>
      <c r="Q55" s="35"/>
    </row>
    <row r="56" spans="1:17" s="1" customFormat="1" ht="19.5" customHeight="1">
      <c r="A56" s="35"/>
      <c r="B56" s="58" t="s">
        <v>21</v>
      </c>
      <c r="C56" s="59" t="s">
        <v>247</v>
      </c>
      <c r="D56" s="60">
        <v>1904</v>
      </c>
      <c r="E56" s="61">
        <v>12</v>
      </c>
      <c r="F56" s="61" t="s">
        <v>238</v>
      </c>
      <c r="G56" s="62">
        <f t="shared" si="2"/>
        <v>22848</v>
      </c>
      <c r="H56" s="65">
        <v>0.02</v>
      </c>
      <c r="I56" s="63">
        <f t="shared" si="3"/>
        <v>456.96000000000004</v>
      </c>
      <c r="J56" s="36"/>
      <c r="K56" s="35"/>
      <c r="L56" s="35"/>
      <c r="M56" s="35"/>
      <c r="N56" s="35"/>
      <c r="O56" s="35"/>
      <c r="P56" s="35"/>
      <c r="Q56" s="35"/>
    </row>
    <row r="57" spans="1:17" s="1" customFormat="1" ht="19.5" customHeight="1">
      <c r="A57" s="35"/>
      <c r="B57" s="58" t="s">
        <v>34</v>
      </c>
      <c r="C57" s="59" t="s">
        <v>247</v>
      </c>
      <c r="D57" s="60">
        <v>655</v>
      </c>
      <c r="E57" s="61">
        <v>12</v>
      </c>
      <c r="F57" s="61" t="s">
        <v>238</v>
      </c>
      <c r="G57" s="62">
        <f t="shared" si="2"/>
        <v>7860</v>
      </c>
      <c r="H57" s="65">
        <v>0.02</v>
      </c>
      <c r="I57" s="63">
        <f t="shared" si="3"/>
        <v>157.20000000000002</v>
      </c>
      <c r="J57" s="36"/>
      <c r="K57" s="35"/>
      <c r="L57" s="35"/>
      <c r="M57" s="35"/>
      <c r="N57" s="35"/>
      <c r="O57" s="35"/>
      <c r="P57" s="35"/>
      <c r="Q57" s="35"/>
    </row>
    <row r="58" spans="1:17" s="1" customFormat="1" ht="19.5" customHeight="1">
      <c r="A58" s="35"/>
      <c r="B58" s="58" t="s">
        <v>481</v>
      </c>
      <c r="C58" s="59" t="s">
        <v>247</v>
      </c>
      <c r="D58" s="60">
        <v>476</v>
      </c>
      <c r="E58" s="61">
        <v>12</v>
      </c>
      <c r="F58" s="61" t="s">
        <v>238</v>
      </c>
      <c r="G58" s="62">
        <f t="shared" si="2"/>
        <v>5712</v>
      </c>
      <c r="H58" s="65">
        <v>0.02</v>
      </c>
      <c r="I58" s="63">
        <f t="shared" si="3"/>
        <v>114.24000000000001</v>
      </c>
      <c r="J58" s="36"/>
      <c r="K58" s="35"/>
      <c r="L58" s="35"/>
      <c r="M58" s="35"/>
      <c r="N58" s="35"/>
      <c r="O58" s="35"/>
      <c r="P58" s="35"/>
      <c r="Q58" s="35"/>
    </row>
    <row r="59" spans="1:17" s="1" customFormat="1" ht="19.5" customHeight="1">
      <c r="A59" s="35"/>
      <c r="B59" s="58" t="s">
        <v>39</v>
      </c>
      <c r="C59" s="59" t="s">
        <v>247</v>
      </c>
      <c r="D59" s="60">
        <v>702</v>
      </c>
      <c r="E59" s="61">
        <v>12</v>
      </c>
      <c r="F59" s="61" t="s">
        <v>238</v>
      </c>
      <c r="G59" s="62">
        <f t="shared" si="2"/>
        <v>8424</v>
      </c>
      <c r="H59" s="65">
        <v>0.02</v>
      </c>
      <c r="I59" s="63">
        <f t="shared" si="3"/>
        <v>168.48</v>
      </c>
      <c r="J59" s="36"/>
      <c r="K59" s="35"/>
      <c r="L59" s="35"/>
      <c r="M59" s="35"/>
      <c r="N59" s="35"/>
      <c r="O59" s="35"/>
      <c r="P59" s="35"/>
      <c r="Q59" s="35"/>
    </row>
    <row r="60" spans="1:17" s="1" customFormat="1" ht="19.5" customHeight="1">
      <c r="A60" s="35"/>
      <c r="B60" s="58" t="s">
        <v>198</v>
      </c>
      <c r="C60" s="59" t="s">
        <v>247</v>
      </c>
      <c r="D60" s="60">
        <v>120</v>
      </c>
      <c r="E60" s="61">
        <v>12</v>
      </c>
      <c r="F60" s="61" t="s">
        <v>238</v>
      </c>
      <c r="G60" s="62">
        <f t="shared" si="2"/>
        <v>1440</v>
      </c>
      <c r="H60" s="65">
        <v>0.02</v>
      </c>
      <c r="I60" s="63">
        <f t="shared" si="3"/>
        <v>28.8</v>
      </c>
      <c r="J60" s="36"/>
      <c r="K60" s="35"/>
      <c r="L60" s="35"/>
      <c r="M60" s="35"/>
      <c r="N60" s="35"/>
      <c r="O60" s="35"/>
      <c r="P60" s="35"/>
      <c r="Q60" s="35"/>
    </row>
    <row r="61" spans="1:17" s="1" customFormat="1" ht="19.5" customHeight="1">
      <c r="A61" s="35"/>
      <c r="B61" s="58" t="s">
        <v>199</v>
      </c>
      <c r="C61" s="59" t="s">
        <v>247</v>
      </c>
      <c r="D61" s="60">
        <v>431</v>
      </c>
      <c r="E61" s="61">
        <v>12</v>
      </c>
      <c r="F61" s="61" t="s">
        <v>238</v>
      </c>
      <c r="G61" s="62">
        <f t="shared" si="2"/>
        <v>5172</v>
      </c>
      <c r="H61" s="65">
        <v>0.02</v>
      </c>
      <c r="I61" s="63">
        <f t="shared" si="3"/>
        <v>103.44</v>
      </c>
      <c r="J61" s="36"/>
      <c r="K61" s="35"/>
      <c r="L61" s="35"/>
      <c r="M61" s="35"/>
      <c r="N61" s="35"/>
      <c r="O61" s="35"/>
      <c r="P61" s="35"/>
      <c r="Q61" s="35"/>
    </row>
    <row r="62" spans="1:17" s="1" customFormat="1" ht="19.5" customHeight="1">
      <c r="A62" s="35"/>
      <c r="B62" s="58" t="s">
        <v>482</v>
      </c>
      <c r="C62" s="59" t="s">
        <v>247</v>
      </c>
      <c r="D62" s="60">
        <v>155</v>
      </c>
      <c r="E62" s="61">
        <v>12</v>
      </c>
      <c r="F62" s="61" t="s">
        <v>238</v>
      </c>
      <c r="G62" s="62">
        <f t="shared" si="2"/>
        <v>1860</v>
      </c>
      <c r="H62" s="65">
        <v>0.02</v>
      </c>
      <c r="I62" s="63">
        <f t="shared" si="3"/>
        <v>37.2</v>
      </c>
      <c r="J62" s="36"/>
      <c r="K62" s="35"/>
      <c r="L62" s="35"/>
      <c r="M62" s="35"/>
      <c r="N62" s="35"/>
      <c r="O62" s="35"/>
      <c r="P62" s="35"/>
      <c r="Q62" s="35"/>
    </row>
    <row r="63" spans="1:17" s="1" customFormat="1" ht="19.5" customHeight="1">
      <c r="A63" s="35"/>
      <c r="B63" s="58" t="s">
        <v>65</v>
      </c>
      <c r="C63" s="59" t="s">
        <v>247</v>
      </c>
      <c r="D63" s="60">
        <v>1200</v>
      </c>
      <c r="E63" s="61">
        <v>12</v>
      </c>
      <c r="F63" s="61" t="s">
        <v>238</v>
      </c>
      <c r="G63" s="62">
        <f t="shared" si="2"/>
        <v>14400</v>
      </c>
      <c r="H63" s="65">
        <v>0.02</v>
      </c>
      <c r="I63" s="63">
        <f t="shared" si="3"/>
        <v>288</v>
      </c>
      <c r="J63" s="36"/>
      <c r="K63" s="35"/>
      <c r="L63" s="35"/>
      <c r="M63" s="35"/>
      <c r="N63" s="35"/>
      <c r="O63" s="35"/>
      <c r="P63" s="35"/>
      <c r="Q63" s="35"/>
    </row>
    <row r="64" spans="1:17" s="1" customFormat="1" ht="19.5" customHeight="1">
      <c r="A64" s="35"/>
      <c r="B64" s="58" t="s">
        <v>64</v>
      </c>
      <c r="C64" s="59" t="s">
        <v>247</v>
      </c>
      <c r="D64" s="60">
        <v>1200</v>
      </c>
      <c r="E64" s="61">
        <v>12</v>
      </c>
      <c r="F64" s="61" t="s">
        <v>238</v>
      </c>
      <c r="G64" s="62">
        <f t="shared" si="2"/>
        <v>14400</v>
      </c>
      <c r="H64" s="65">
        <v>0.02</v>
      </c>
      <c r="I64" s="63">
        <f t="shared" si="3"/>
        <v>288</v>
      </c>
      <c r="J64" s="36"/>
      <c r="K64" s="35"/>
      <c r="L64" s="35"/>
      <c r="M64" s="35"/>
      <c r="N64" s="35"/>
      <c r="O64" s="35"/>
      <c r="P64" s="35"/>
      <c r="Q64" s="35"/>
    </row>
    <row r="65" spans="1:17" s="1" customFormat="1" ht="19.5" customHeight="1">
      <c r="A65" s="35"/>
      <c r="B65" s="58" t="s">
        <v>200</v>
      </c>
      <c r="C65" s="59" t="s">
        <v>247</v>
      </c>
      <c r="D65" s="60">
        <v>170</v>
      </c>
      <c r="E65" s="61">
        <v>12</v>
      </c>
      <c r="F65" s="61" t="s">
        <v>238</v>
      </c>
      <c r="G65" s="62">
        <f t="shared" si="2"/>
        <v>2040</v>
      </c>
      <c r="H65" s="65">
        <v>0.02</v>
      </c>
      <c r="I65" s="63">
        <f t="shared" si="3"/>
        <v>40.800000000000004</v>
      </c>
      <c r="J65" s="36"/>
      <c r="K65" s="35"/>
      <c r="L65" s="35"/>
      <c r="M65" s="35"/>
      <c r="N65" s="35"/>
      <c r="O65" s="35"/>
      <c r="P65" s="35"/>
      <c r="Q65" s="35"/>
    </row>
    <row r="66" spans="1:17" s="1" customFormat="1" ht="19.5" customHeight="1">
      <c r="A66" s="35"/>
      <c r="B66" s="58" t="s">
        <v>483</v>
      </c>
      <c r="C66" s="59" t="s">
        <v>247</v>
      </c>
      <c r="D66" s="60">
        <v>0</v>
      </c>
      <c r="E66" s="61">
        <v>12</v>
      </c>
      <c r="F66" s="61" t="s">
        <v>238</v>
      </c>
      <c r="G66" s="62">
        <f t="shared" si="2"/>
        <v>0</v>
      </c>
      <c r="H66" s="65">
        <v>0.02</v>
      </c>
      <c r="I66" s="63">
        <f t="shared" si="3"/>
        <v>0</v>
      </c>
      <c r="J66" s="36"/>
      <c r="K66" s="35"/>
      <c r="L66" s="35"/>
      <c r="M66" s="35"/>
      <c r="N66" s="35"/>
      <c r="O66" s="35"/>
      <c r="P66" s="35"/>
      <c r="Q66" s="35"/>
    </row>
    <row r="67" spans="1:17" s="1" customFormat="1" ht="19.5" customHeight="1">
      <c r="A67" s="35"/>
      <c r="B67" s="58" t="s">
        <v>47</v>
      </c>
      <c r="C67" s="59" t="s">
        <v>247</v>
      </c>
      <c r="D67" s="60">
        <v>750</v>
      </c>
      <c r="E67" s="61">
        <v>12</v>
      </c>
      <c r="F67" s="61" t="s">
        <v>238</v>
      </c>
      <c r="G67" s="62">
        <f t="shared" si="2"/>
        <v>9000</v>
      </c>
      <c r="H67" s="65">
        <v>0.02</v>
      </c>
      <c r="I67" s="63">
        <f t="shared" si="3"/>
        <v>180</v>
      </c>
      <c r="J67" s="36"/>
      <c r="K67" s="35"/>
      <c r="L67" s="35"/>
      <c r="M67" s="35"/>
      <c r="N67" s="35"/>
      <c r="O67" s="35"/>
      <c r="P67" s="35"/>
      <c r="Q67" s="35"/>
    </row>
    <row r="68" spans="1:17" s="1" customFormat="1" ht="19.5" customHeight="1">
      <c r="A68" s="35"/>
      <c r="B68" s="58" t="s">
        <v>480</v>
      </c>
      <c r="C68" s="59" t="s">
        <v>247</v>
      </c>
      <c r="D68" s="60">
        <v>100</v>
      </c>
      <c r="E68" s="61">
        <v>12</v>
      </c>
      <c r="F68" s="61" t="s">
        <v>238</v>
      </c>
      <c r="G68" s="62">
        <f aca="true" t="shared" si="4" ref="G68:G83">D68*E68</f>
        <v>1200</v>
      </c>
      <c r="H68" s="65">
        <v>0.02</v>
      </c>
      <c r="I68" s="63">
        <f aca="true" t="shared" si="5" ref="I68:I75">G68*H68</f>
        <v>24</v>
      </c>
      <c r="J68" s="36"/>
      <c r="K68" s="35"/>
      <c r="L68" s="35"/>
      <c r="M68" s="35"/>
      <c r="N68" s="35"/>
      <c r="O68" s="35"/>
      <c r="P68" s="35"/>
      <c r="Q68" s="35"/>
    </row>
    <row r="69" spans="1:17" s="1" customFormat="1" ht="19.5" customHeight="1">
      <c r="A69" s="35"/>
      <c r="B69" s="58" t="s">
        <v>48</v>
      </c>
      <c r="C69" s="59" t="s">
        <v>247</v>
      </c>
      <c r="D69" s="60">
        <v>586</v>
      </c>
      <c r="E69" s="61">
        <v>12</v>
      </c>
      <c r="F69" s="61" t="s">
        <v>238</v>
      </c>
      <c r="G69" s="62">
        <f t="shared" si="4"/>
        <v>7032</v>
      </c>
      <c r="H69" s="65">
        <v>0.02</v>
      </c>
      <c r="I69" s="63">
        <f t="shared" si="5"/>
        <v>140.64000000000001</v>
      </c>
      <c r="J69" s="36"/>
      <c r="K69" s="35"/>
      <c r="L69" s="35"/>
      <c r="M69" s="35"/>
      <c r="N69" s="35"/>
      <c r="O69" s="35"/>
      <c r="P69" s="35"/>
      <c r="Q69" s="35"/>
    </row>
    <row r="70" spans="1:17" s="1" customFormat="1" ht="19.5" customHeight="1">
      <c r="A70" s="35"/>
      <c r="B70" s="58" t="s">
        <v>788</v>
      </c>
      <c r="C70" s="59" t="s">
        <v>247</v>
      </c>
      <c r="D70" s="60">
        <v>250</v>
      </c>
      <c r="E70" s="61">
        <v>6</v>
      </c>
      <c r="F70" s="61" t="s">
        <v>238</v>
      </c>
      <c r="G70" s="62">
        <f t="shared" si="4"/>
        <v>1500</v>
      </c>
      <c r="H70" s="65">
        <v>0.02</v>
      </c>
      <c r="I70" s="63">
        <f t="shared" si="5"/>
        <v>30</v>
      </c>
      <c r="J70" s="190"/>
      <c r="K70" s="35"/>
      <c r="L70" s="35"/>
      <c r="M70" s="35"/>
      <c r="N70" s="35"/>
      <c r="O70" s="35"/>
      <c r="P70" s="35"/>
      <c r="Q70" s="35"/>
    </row>
    <row r="71" spans="1:17" s="1" customFormat="1" ht="19.5" customHeight="1">
      <c r="A71" s="35"/>
      <c r="B71" s="58" t="s">
        <v>475</v>
      </c>
      <c r="C71" s="59" t="s">
        <v>247</v>
      </c>
      <c r="D71" s="60">
        <v>485</v>
      </c>
      <c r="E71" s="61">
        <v>12</v>
      </c>
      <c r="F71" s="61" t="s">
        <v>238</v>
      </c>
      <c r="G71" s="62">
        <f>D71*E71</f>
        <v>5820</v>
      </c>
      <c r="H71" s="65">
        <v>0.02</v>
      </c>
      <c r="I71" s="63">
        <f t="shared" si="5"/>
        <v>116.4</v>
      </c>
      <c r="J71" s="190"/>
      <c r="K71" s="35"/>
      <c r="L71" s="35"/>
      <c r="M71" s="35"/>
      <c r="N71" s="35"/>
      <c r="O71" s="35"/>
      <c r="P71" s="35"/>
      <c r="Q71" s="35"/>
    </row>
    <row r="72" spans="1:17" s="1" customFormat="1" ht="19.5" customHeight="1">
      <c r="A72" s="35"/>
      <c r="B72" s="58" t="s">
        <v>215</v>
      </c>
      <c r="C72" s="59" t="s">
        <v>247</v>
      </c>
      <c r="D72" s="60">
        <v>200</v>
      </c>
      <c r="E72" s="61">
        <v>12</v>
      </c>
      <c r="F72" s="61" t="s">
        <v>238</v>
      </c>
      <c r="G72" s="62">
        <f>D72*E72</f>
        <v>2400</v>
      </c>
      <c r="H72" s="65">
        <v>0.02</v>
      </c>
      <c r="I72" s="63">
        <f t="shared" si="5"/>
        <v>48</v>
      </c>
      <c r="J72" s="190"/>
      <c r="K72" s="35"/>
      <c r="L72" s="35"/>
      <c r="M72" s="35"/>
      <c r="N72" s="35"/>
      <c r="O72" s="35"/>
      <c r="P72" s="35"/>
      <c r="Q72" s="35"/>
    </row>
    <row r="73" spans="1:17" s="1" customFormat="1" ht="19.5" customHeight="1">
      <c r="A73" s="35"/>
      <c r="B73" s="58" t="s">
        <v>53</v>
      </c>
      <c r="C73" s="59" t="s">
        <v>247</v>
      </c>
      <c r="D73" s="60">
        <v>452</v>
      </c>
      <c r="E73" s="61">
        <v>12</v>
      </c>
      <c r="F73" s="61" t="s">
        <v>238</v>
      </c>
      <c r="G73" s="62">
        <f>D73*E73</f>
        <v>5424</v>
      </c>
      <c r="H73" s="65">
        <v>0.02</v>
      </c>
      <c r="I73" s="63">
        <f t="shared" si="5"/>
        <v>108.48</v>
      </c>
      <c r="J73" s="190"/>
      <c r="K73" s="35"/>
      <c r="L73" s="35"/>
      <c r="M73" s="35"/>
      <c r="N73" s="35"/>
      <c r="O73" s="35"/>
      <c r="P73" s="35"/>
      <c r="Q73" s="35"/>
    </row>
    <row r="74" spans="1:17" s="1" customFormat="1" ht="19.5" customHeight="1">
      <c r="A74" s="35"/>
      <c r="B74" s="58" t="s">
        <v>55</v>
      </c>
      <c r="C74" s="59" t="s">
        <v>247</v>
      </c>
      <c r="D74" s="60">
        <v>655</v>
      </c>
      <c r="E74" s="61">
        <v>12</v>
      </c>
      <c r="F74" s="61" t="s">
        <v>238</v>
      </c>
      <c r="G74" s="62">
        <f>D74*E74</f>
        <v>7860</v>
      </c>
      <c r="H74" s="65">
        <v>0.02</v>
      </c>
      <c r="I74" s="63">
        <f t="shared" si="5"/>
        <v>157.20000000000002</v>
      </c>
      <c r="J74" s="190"/>
      <c r="K74" s="35"/>
      <c r="L74" s="35"/>
      <c r="M74" s="35"/>
      <c r="N74" s="35"/>
      <c r="O74" s="35"/>
      <c r="P74" s="35"/>
      <c r="Q74" s="35"/>
    </row>
    <row r="75" spans="1:17" s="1" customFormat="1" ht="19.5" customHeight="1">
      <c r="A75" s="35"/>
      <c r="B75" s="58" t="s">
        <v>57</v>
      </c>
      <c r="C75" s="59" t="s">
        <v>380</v>
      </c>
      <c r="D75" s="60">
        <v>400</v>
      </c>
      <c r="E75" s="61">
        <v>12</v>
      </c>
      <c r="F75" s="61" t="s">
        <v>238</v>
      </c>
      <c r="G75" s="62">
        <f>D75*E75</f>
        <v>4800</v>
      </c>
      <c r="H75" s="65">
        <v>0.02</v>
      </c>
      <c r="I75" s="63">
        <f t="shared" si="5"/>
        <v>96</v>
      </c>
      <c r="J75" s="190"/>
      <c r="K75" s="35"/>
      <c r="L75" s="35"/>
      <c r="M75" s="35"/>
      <c r="N75" s="35"/>
      <c r="O75" s="35"/>
      <c r="P75" s="35"/>
      <c r="Q75" s="35"/>
    </row>
    <row r="76" spans="1:17" s="1" customFormat="1" ht="19.5" customHeight="1">
      <c r="A76" s="35"/>
      <c r="B76" s="58" t="s">
        <v>476</v>
      </c>
      <c r="C76" s="59" t="s">
        <v>247</v>
      </c>
      <c r="D76" s="64">
        <v>3779</v>
      </c>
      <c r="E76" s="61">
        <v>12</v>
      </c>
      <c r="F76" s="61" t="s">
        <v>239</v>
      </c>
      <c r="G76" s="62">
        <f t="shared" si="4"/>
        <v>45348</v>
      </c>
      <c r="H76" s="65">
        <v>0.02</v>
      </c>
      <c r="I76" s="83">
        <f aca="true" t="shared" si="6" ref="I76:I82">G76*H76</f>
        <v>906.96</v>
      </c>
      <c r="J76" s="35"/>
      <c r="K76" s="35"/>
      <c r="L76" s="35"/>
      <c r="M76" s="35"/>
      <c r="N76" s="35"/>
      <c r="O76" s="35"/>
      <c r="P76" s="35"/>
      <c r="Q76" s="35"/>
    </row>
    <row r="77" spans="1:17" s="1" customFormat="1" ht="19.5" customHeight="1">
      <c r="A77" s="35"/>
      <c r="B77" s="58" t="s">
        <v>477</v>
      </c>
      <c r="C77" s="59" t="s">
        <v>247</v>
      </c>
      <c r="D77" s="64">
        <v>238</v>
      </c>
      <c r="E77" s="61">
        <v>12</v>
      </c>
      <c r="F77" s="61" t="s">
        <v>238</v>
      </c>
      <c r="G77" s="62">
        <f t="shared" si="4"/>
        <v>2856</v>
      </c>
      <c r="H77" s="65">
        <v>0.02</v>
      </c>
      <c r="I77" s="83">
        <f t="shared" si="6"/>
        <v>57.120000000000005</v>
      </c>
      <c r="J77" s="35"/>
      <c r="K77" s="35"/>
      <c r="L77" s="35"/>
      <c r="M77" s="35"/>
      <c r="N77" s="35"/>
      <c r="O77" s="35"/>
      <c r="P77" s="35"/>
      <c r="Q77" s="35"/>
    </row>
    <row r="78" spans="1:17" s="1" customFormat="1" ht="19.5" customHeight="1" thickBot="1">
      <c r="A78" s="35"/>
      <c r="B78" s="319" t="s">
        <v>398</v>
      </c>
      <c r="C78" s="320" t="s">
        <v>247</v>
      </c>
      <c r="D78" s="326">
        <v>684</v>
      </c>
      <c r="E78" s="322">
        <v>12</v>
      </c>
      <c r="F78" s="322" t="s">
        <v>238</v>
      </c>
      <c r="G78" s="323">
        <f t="shared" si="4"/>
        <v>8208</v>
      </c>
      <c r="H78" s="324">
        <v>0.02</v>
      </c>
      <c r="I78" s="327">
        <f t="shared" si="6"/>
        <v>164.16</v>
      </c>
      <c r="J78" s="35"/>
      <c r="K78" s="35"/>
      <c r="L78" s="35"/>
      <c r="M78" s="35"/>
      <c r="N78" s="35"/>
      <c r="O78" s="35"/>
      <c r="P78" s="35"/>
      <c r="Q78" s="35"/>
    </row>
    <row r="79" spans="1:28" s="1" customFormat="1" ht="19.5" customHeight="1" thickBot="1">
      <c r="A79" s="35"/>
      <c r="B79" s="45" t="s">
        <v>217</v>
      </c>
      <c r="C79" s="46" t="s">
        <v>246</v>
      </c>
      <c r="D79" s="47" t="s">
        <v>0</v>
      </c>
      <c r="E79" s="47" t="s">
        <v>243</v>
      </c>
      <c r="F79" s="47" t="s">
        <v>237</v>
      </c>
      <c r="G79" s="48" t="s">
        <v>187</v>
      </c>
      <c r="H79" s="49" t="s">
        <v>244</v>
      </c>
      <c r="I79" s="50" t="s">
        <v>311</v>
      </c>
      <c r="J79" s="36"/>
      <c r="K79" s="36"/>
      <c r="L79" s="36"/>
      <c r="M79" s="36"/>
      <c r="N79" s="36"/>
      <c r="O79" s="36"/>
      <c r="P79" s="36"/>
      <c r="Q79" s="36"/>
      <c r="R79" s="7"/>
      <c r="S79" s="7"/>
      <c r="T79" s="7"/>
      <c r="U79" s="7"/>
      <c r="V79" s="7"/>
      <c r="W79" s="7"/>
      <c r="X79" s="7"/>
      <c r="Y79" s="7"/>
      <c r="Z79" s="7"/>
      <c r="AA79" s="7"/>
      <c r="AB79" s="7"/>
    </row>
    <row r="80" spans="1:17" s="1" customFormat="1" ht="19.5" customHeight="1">
      <c r="A80" s="35"/>
      <c r="B80" s="51" t="s">
        <v>255</v>
      </c>
      <c r="C80" s="52" t="s">
        <v>247</v>
      </c>
      <c r="D80" s="146">
        <v>459</v>
      </c>
      <c r="E80" s="54">
        <v>12</v>
      </c>
      <c r="F80" s="54" t="s">
        <v>354</v>
      </c>
      <c r="G80" s="55">
        <f t="shared" si="4"/>
        <v>5508</v>
      </c>
      <c r="H80" s="56">
        <v>0.02</v>
      </c>
      <c r="I80" s="82">
        <f t="shared" si="6"/>
        <v>110.16</v>
      </c>
      <c r="J80" s="35"/>
      <c r="K80" s="35"/>
      <c r="L80" s="35"/>
      <c r="M80" s="35"/>
      <c r="N80" s="35"/>
      <c r="O80" s="35"/>
      <c r="P80" s="35"/>
      <c r="Q80" s="35"/>
    </row>
    <row r="81" spans="1:17" s="1" customFormat="1" ht="19.5" customHeight="1">
      <c r="A81" s="35"/>
      <c r="B81" s="58" t="s">
        <v>219</v>
      </c>
      <c r="C81" s="59" t="s">
        <v>247</v>
      </c>
      <c r="D81" s="64">
        <v>452</v>
      </c>
      <c r="E81" s="61">
        <v>12</v>
      </c>
      <c r="F81" s="61" t="s">
        <v>239</v>
      </c>
      <c r="G81" s="62">
        <f t="shared" si="4"/>
        <v>5424</v>
      </c>
      <c r="H81" s="65">
        <v>0.02</v>
      </c>
      <c r="I81" s="83">
        <f t="shared" si="6"/>
        <v>108.48</v>
      </c>
      <c r="J81" s="35"/>
      <c r="K81" s="35"/>
      <c r="L81" s="35"/>
      <c r="M81" s="35"/>
      <c r="N81" s="35"/>
      <c r="O81" s="35"/>
      <c r="P81" s="35"/>
      <c r="Q81" s="35"/>
    </row>
    <row r="82" spans="1:17" s="1" customFormat="1" ht="19.5" customHeight="1">
      <c r="A82" s="35"/>
      <c r="B82" s="58" t="s">
        <v>71</v>
      </c>
      <c r="C82" s="59" t="s">
        <v>247</v>
      </c>
      <c r="D82" s="64">
        <v>280</v>
      </c>
      <c r="E82" s="61">
        <v>12</v>
      </c>
      <c r="F82" s="61" t="s">
        <v>239</v>
      </c>
      <c r="G82" s="62">
        <f t="shared" si="4"/>
        <v>3360</v>
      </c>
      <c r="H82" s="65">
        <v>0.02</v>
      </c>
      <c r="I82" s="83">
        <f t="shared" si="6"/>
        <v>67.2</v>
      </c>
      <c r="J82" s="36"/>
      <c r="K82" s="35"/>
      <c r="L82" s="35"/>
      <c r="M82" s="35"/>
      <c r="N82" s="35"/>
      <c r="O82" s="35"/>
      <c r="P82" s="35"/>
      <c r="Q82" s="35"/>
    </row>
    <row r="83" spans="1:17" s="1" customFormat="1" ht="19.5" customHeight="1" thickBot="1">
      <c r="A83" s="35"/>
      <c r="B83" s="319" t="s">
        <v>60</v>
      </c>
      <c r="C83" s="320" t="s">
        <v>247</v>
      </c>
      <c r="D83" s="321">
        <v>300</v>
      </c>
      <c r="E83" s="322">
        <v>12</v>
      </c>
      <c r="F83" s="322" t="s">
        <v>238</v>
      </c>
      <c r="G83" s="323">
        <f t="shared" si="4"/>
        <v>3600</v>
      </c>
      <c r="H83" s="324">
        <v>0.02</v>
      </c>
      <c r="I83" s="325">
        <f>G83*H83</f>
        <v>72</v>
      </c>
      <c r="J83" s="190"/>
      <c r="K83" s="35"/>
      <c r="L83" s="35"/>
      <c r="M83" s="35"/>
      <c r="N83" s="35"/>
      <c r="O83" s="35"/>
      <c r="P83" s="35"/>
      <c r="Q83" s="35"/>
    </row>
    <row r="84" spans="1:17" s="1" customFormat="1" ht="19.5" customHeight="1" thickBot="1">
      <c r="A84" s="35"/>
      <c r="B84" s="317" t="s">
        <v>242</v>
      </c>
      <c r="C84" s="318"/>
      <c r="D84" s="328">
        <f>SUM(D4:D83)</f>
        <v>57422</v>
      </c>
      <c r="E84" s="329"/>
      <c r="F84" s="329"/>
      <c r="G84" s="330">
        <f>SUM(G4:G83)</f>
        <v>2031230</v>
      </c>
      <c r="H84" s="331"/>
      <c r="I84" s="332">
        <f>SUM(I4:I83)</f>
        <v>40624.600000000006</v>
      </c>
      <c r="J84" s="73"/>
      <c r="K84" s="42"/>
      <c r="L84" s="74"/>
      <c r="M84" s="73"/>
      <c r="N84" s="35"/>
      <c r="O84" s="35"/>
      <c r="P84" s="35"/>
      <c r="Q84" s="35"/>
    </row>
    <row r="85" spans="1:17" s="1" customFormat="1" ht="19.5" customHeight="1">
      <c r="A85" s="35"/>
      <c r="B85" s="37"/>
      <c r="C85" s="37"/>
      <c r="D85" s="75"/>
      <c r="E85" s="76"/>
      <c r="F85" s="76"/>
      <c r="G85" s="73"/>
      <c r="H85" s="40"/>
      <c r="I85" s="202"/>
      <c r="J85" s="73"/>
      <c r="K85" s="42"/>
      <c r="L85" s="74"/>
      <c r="M85" s="73"/>
      <c r="N85" s="35"/>
      <c r="O85" s="35"/>
      <c r="P85" s="35"/>
      <c r="Q85" s="35"/>
    </row>
    <row r="86" spans="1:34" s="1" customFormat="1" ht="19.5" customHeight="1">
      <c r="A86" s="35"/>
      <c r="B86" s="37" t="s">
        <v>332</v>
      </c>
      <c r="C86" s="36"/>
      <c r="D86" s="77" t="s">
        <v>320</v>
      </c>
      <c r="E86" s="78"/>
      <c r="F86" s="78"/>
      <c r="G86" s="78"/>
      <c r="H86" s="79"/>
      <c r="I86" s="78"/>
      <c r="J86" s="41"/>
      <c r="K86" s="42"/>
      <c r="L86" s="37"/>
      <c r="M86" s="44"/>
      <c r="N86" s="35"/>
      <c r="O86" s="36"/>
      <c r="P86" s="36"/>
      <c r="Q86" s="36"/>
      <c r="R86" s="7"/>
      <c r="S86" s="7"/>
      <c r="T86" s="7"/>
      <c r="U86" s="7"/>
      <c r="V86" s="7"/>
      <c r="W86" s="7"/>
      <c r="X86" s="7"/>
      <c r="Y86" s="7"/>
      <c r="Z86" s="7"/>
      <c r="AA86" s="7"/>
      <c r="AB86" s="7"/>
      <c r="AC86" s="7"/>
      <c r="AD86" s="7"/>
      <c r="AE86" s="7"/>
      <c r="AF86" s="7"/>
      <c r="AG86" s="7"/>
      <c r="AH86" s="7"/>
    </row>
    <row r="87" spans="1:28" s="1" customFormat="1" ht="19.5" customHeight="1" thickBot="1">
      <c r="A87" s="35"/>
      <c r="B87" s="36"/>
      <c r="C87" s="36"/>
      <c r="D87" s="80"/>
      <c r="E87" s="80"/>
      <c r="F87" s="80"/>
      <c r="G87" s="80"/>
      <c r="H87" s="81"/>
      <c r="I87" s="80"/>
      <c r="J87" s="36"/>
      <c r="K87" s="36"/>
      <c r="L87" s="36"/>
      <c r="M87" s="36"/>
      <c r="N87" s="36"/>
      <c r="O87" s="36"/>
      <c r="P87" s="36"/>
      <c r="Q87" s="36"/>
      <c r="R87" s="7"/>
      <c r="S87" s="7"/>
      <c r="T87" s="7"/>
      <c r="U87" s="7"/>
      <c r="V87" s="7"/>
      <c r="W87" s="7"/>
      <c r="X87" s="7"/>
      <c r="Y87" s="7"/>
      <c r="Z87" s="7"/>
      <c r="AA87" s="7"/>
      <c r="AB87" s="7"/>
    </row>
    <row r="88" spans="1:28" s="1" customFormat="1" ht="19.5" customHeight="1" thickBot="1">
      <c r="A88" s="35"/>
      <c r="B88" s="45" t="s">
        <v>217</v>
      </c>
      <c r="C88" s="46"/>
      <c r="D88" s="47" t="s">
        <v>0</v>
      </c>
      <c r="E88" s="47" t="s">
        <v>243</v>
      </c>
      <c r="F88" s="47" t="s">
        <v>237</v>
      </c>
      <c r="G88" s="48" t="s">
        <v>187</v>
      </c>
      <c r="H88" s="49" t="s">
        <v>244</v>
      </c>
      <c r="I88" s="50" t="s">
        <v>311</v>
      </c>
      <c r="J88" s="36"/>
      <c r="K88" s="36"/>
      <c r="L88" s="36"/>
      <c r="M88" s="36"/>
      <c r="N88" s="36"/>
      <c r="O88" s="36"/>
      <c r="P88" s="36"/>
      <c r="Q88" s="36"/>
      <c r="R88" s="7"/>
      <c r="S88" s="7"/>
      <c r="T88" s="7"/>
      <c r="U88" s="7"/>
      <c r="V88" s="7"/>
      <c r="W88" s="7"/>
      <c r="X88" s="7"/>
      <c r="Y88" s="7"/>
      <c r="Z88" s="7"/>
      <c r="AA88" s="7"/>
      <c r="AB88" s="7"/>
    </row>
    <row r="89" spans="1:28" s="1" customFormat="1" ht="19.5" customHeight="1">
      <c r="A89" s="35"/>
      <c r="B89" s="372" t="s">
        <v>10</v>
      </c>
      <c r="C89" s="373" t="s">
        <v>249</v>
      </c>
      <c r="D89" s="375">
        <v>1664</v>
      </c>
      <c r="E89" s="374">
        <v>52</v>
      </c>
      <c r="F89" s="374" t="s">
        <v>240</v>
      </c>
      <c r="G89" s="375">
        <f aca="true" t="shared" si="7" ref="G89:G118">D89*E89</f>
        <v>86528</v>
      </c>
      <c r="H89" s="376">
        <v>0.031</v>
      </c>
      <c r="I89" s="377">
        <f aca="true" t="shared" si="8" ref="I89:I118">G89*H89</f>
        <v>2682.368</v>
      </c>
      <c r="J89" s="36"/>
      <c r="K89" s="36"/>
      <c r="L89" s="36"/>
      <c r="M89" s="36"/>
      <c r="N89" s="36"/>
      <c r="O89" s="36"/>
      <c r="P89" s="36"/>
      <c r="Q89" s="36"/>
      <c r="R89" s="7"/>
      <c r="S89" s="7"/>
      <c r="T89" s="7"/>
      <c r="U89" s="7"/>
      <c r="V89" s="7"/>
      <c r="W89" s="7"/>
      <c r="X89" s="7"/>
      <c r="Y89" s="7"/>
      <c r="Z89" s="7"/>
      <c r="AA89" s="7"/>
      <c r="AB89" s="7"/>
    </row>
    <row r="90" spans="1:17" s="1" customFormat="1" ht="19.5" customHeight="1">
      <c r="A90" s="35"/>
      <c r="B90" s="58" t="s">
        <v>11</v>
      </c>
      <c r="C90" s="59" t="s">
        <v>249</v>
      </c>
      <c r="D90" s="62">
        <v>3845</v>
      </c>
      <c r="E90" s="61">
        <v>52</v>
      </c>
      <c r="F90" s="61" t="s">
        <v>240</v>
      </c>
      <c r="G90" s="62">
        <f t="shared" si="7"/>
        <v>199940</v>
      </c>
      <c r="H90" s="65">
        <v>0.031</v>
      </c>
      <c r="I90" s="63">
        <f t="shared" si="8"/>
        <v>6198.14</v>
      </c>
      <c r="J90" s="35"/>
      <c r="K90" s="35"/>
      <c r="L90" s="35"/>
      <c r="M90" s="35"/>
      <c r="N90" s="35"/>
      <c r="O90" s="35"/>
      <c r="P90" s="35"/>
      <c r="Q90" s="35"/>
    </row>
    <row r="91" spans="1:17" s="1" customFormat="1" ht="19.5" customHeight="1">
      <c r="A91" s="35"/>
      <c r="B91" s="58" t="s">
        <v>15</v>
      </c>
      <c r="C91" s="59" t="s">
        <v>249</v>
      </c>
      <c r="D91" s="62">
        <v>456</v>
      </c>
      <c r="E91" s="61">
        <v>12</v>
      </c>
      <c r="F91" s="61" t="s">
        <v>240</v>
      </c>
      <c r="G91" s="62">
        <f t="shared" si="7"/>
        <v>5472</v>
      </c>
      <c r="H91" s="65">
        <v>0.031</v>
      </c>
      <c r="I91" s="63">
        <f t="shared" si="8"/>
        <v>169.632</v>
      </c>
      <c r="J91" s="35"/>
      <c r="K91" s="35"/>
      <c r="L91" s="35"/>
      <c r="M91" s="35"/>
      <c r="N91" s="35"/>
      <c r="O91" s="35"/>
      <c r="P91" s="35"/>
      <c r="Q91" s="35"/>
    </row>
    <row r="92" spans="1:17" s="1" customFormat="1" ht="19.5" customHeight="1">
      <c r="A92" s="35"/>
      <c r="B92" s="58" t="s">
        <v>163</v>
      </c>
      <c r="C92" s="59" t="s">
        <v>249</v>
      </c>
      <c r="D92" s="62">
        <v>125</v>
      </c>
      <c r="E92" s="61">
        <v>52</v>
      </c>
      <c r="F92" s="61" t="s">
        <v>240</v>
      </c>
      <c r="G92" s="62">
        <f t="shared" si="7"/>
        <v>6500</v>
      </c>
      <c r="H92" s="65">
        <v>0.031</v>
      </c>
      <c r="I92" s="63">
        <f t="shared" si="8"/>
        <v>201.5</v>
      </c>
      <c r="J92" s="35"/>
      <c r="K92" s="35"/>
      <c r="L92" s="35"/>
      <c r="M92" s="35"/>
      <c r="N92" s="35"/>
      <c r="O92" s="35"/>
      <c r="P92" s="35"/>
      <c r="Q92" s="35"/>
    </row>
    <row r="93" spans="1:17" s="1" customFormat="1" ht="19.5" customHeight="1">
      <c r="A93" s="35"/>
      <c r="B93" s="58" t="s">
        <v>381</v>
      </c>
      <c r="C93" s="59" t="s">
        <v>249</v>
      </c>
      <c r="D93" s="62">
        <v>274</v>
      </c>
      <c r="E93" s="61">
        <v>52</v>
      </c>
      <c r="F93" s="61" t="s">
        <v>240</v>
      </c>
      <c r="G93" s="62">
        <f t="shared" si="7"/>
        <v>14248</v>
      </c>
      <c r="H93" s="65">
        <v>0.031</v>
      </c>
      <c r="I93" s="63">
        <f t="shared" si="8"/>
        <v>441.688</v>
      </c>
      <c r="J93" s="35"/>
      <c r="K93" s="35"/>
      <c r="L93" s="35"/>
      <c r="M93" s="35"/>
      <c r="N93" s="35"/>
      <c r="O93" s="35"/>
      <c r="P93" s="35"/>
      <c r="Q93" s="35"/>
    </row>
    <row r="94" spans="1:17" s="1" customFormat="1" ht="19.5" customHeight="1">
      <c r="A94" s="35"/>
      <c r="B94" s="58" t="s">
        <v>189</v>
      </c>
      <c r="C94" s="59" t="s">
        <v>250</v>
      </c>
      <c r="D94" s="62">
        <v>770</v>
      </c>
      <c r="E94" s="61">
        <v>52</v>
      </c>
      <c r="F94" s="61" t="s">
        <v>240</v>
      </c>
      <c r="G94" s="62">
        <f t="shared" si="7"/>
        <v>40040</v>
      </c>
      <c r="H94" s="65">
        <v>0.031</v>
      </c>
      <c r="I94" s="63">
        <f t="shared" si="8"/>
        <v>1241.24</v>
      </c>
      <c r="J94" s="35"/>
      <c r="K94" s="35"/>
      <c r="L94" s="35"/>
      <c r="M94" s="35"/>
      <c r="N94" s="35"/>
      <c r="O94" s="35"/>
      <c r="P94" s="35"/>
      <c r="Q94" s="35"/>
    </row>
    <row r="95" spans="1:17" s="1" customFormat="1" ht="19.5" customHeight="1">
      <c r="A95" s="35"/>
      <c r="B95" s="58" t="s">
        <v>486</v>
      </c>
      <c r="C95" s="59" t="s">
        <v>249</v>
      </c>
      <c r="D95" s="62">
        <v>382</v>
      </c>
      <c r="E95" s="61">
        <v>52</v>
      </c>
      <c r="F95" s="61" t="s">
        <v>240</v>
      </c>
      <c r="G95" s="62">
        <f t="shared" si="7"/>
        <v>19864</v>
      </c>
      <c r="H95" s="65">
        <v>0.031</v>
      </c>
      <c r="I95" s="63">
        <f t="shared" si="8"/>
        <v>615.784</v>
      </c>
      <c r="J95" s="35"/>
      <c r="K95" s="35"/>
      <c r="L95" s="35"/>
      <c r="M95" s="35"/>
      <c r="N95" s="35"/>
      <c r="O95" s="35"/>
      <c r="P95" s="35"/>
      <c r="Q95" s="35"/>
    </row>
    <row r="96" spans="1:17" s="1" customFormat="1" ht="19.5" customHeight="1">
      <c r="A96" s="35"/>
      <c r="B96" s="58" t="s">
        <v>487</v>
      </c>
      <c r="C96" s="59" t="s">
        <v>249</v>
      </c>
      <c r="D96" s="62">
        <v>765</v>
      </c>
      <c r="E96" s="61">
        <v>26</v>
      </c>
      <c r="F96" s="61" t="s">
        <v>240</v>
      </c>
      <c r="G96" s="62">
        <f t="shared" si="7"/>
        <v>19890</v>
      </c>
      <c r="H96" s="65">
        <v>0.031</v>
      </c>
      <c r="I96" s="63">
        <f t="shared" si="8"/>
        <v>616.59</v>
      </c>
      <c r="J96" s="35"/>
      <c r="K96" s="35"/>
      <c r="L96" s="35"/>
      <c r="M96" s="35"/>
      <c r="N96" s="35"/>
      <c r="O96" s="35"/>
      <c r="P96" s="35"/>
      <c r="Q96" s="35"/>
    </row>
    <row r="97" spans="1:17" s="1" customFormat="1" ht="19.5" customHeight="1">
      <c r="A97" s="35"/>
      <c r="B97" s="58" t="s">
        <v>29</v>
      </c>
      <c r="C97" s="59" t="s">
        <v>248</v>
      </c>
      <c r="D97" s="62">
        <v>1273</v>
      </c>
      <c r="E97" s="61">
        <v>52</v>
      </c>
      <c r="F97" s="61" t="s">
        <v>240</v>
      </c>
      <c r="G97" s="62">
        <f t="shared" si="7"/>
        <v>66196</v>
      </c>
      <c r="H97" s="65">
        <v>0.031</v>
      </c>
      <c r="I97" s="63">
        <f t="shared" si="8"/>
        <v>2052.076</v>
      </c>
      <c r="J97" s="35"/>
      <c r="K97" s="35"/>
      <c r="L97" s="35"/>
      <c r="M97" s="35"/>
      <c r="N97" s="35"/>
      <c r="O97" s="35"/>
      <c r="P97" s="35"/>
      <c r="Q97" s="35"/>
    </row>
    <row r="98" spans="1:17" s="1" customFormat="1" ht="19.5" customHeight="1">
      <c r="A98" s="35"/>
      <c r="B98" s="58" t="s">
        <v>63</v>
      </c>
      <c r="C98" s="59" t="s">
        <v>248</v>
      </c>
      <c r="D98" s="62">
        <v>120</v>
      </c>
      <c r="E98" s="61">
        <v>52</v>
      </c>
      <c r="F98" s="61" t="s">
        <v>240</v>
      </c>
      <c r="G98" s="62">
        <f t="shared" si="7"/>
        <v>6240</v>
      </c>
      <c r="H98" s="65">
        <v>0.031</v>
      </c>
      <c r="I98" s="63">
        <f t="shared" si="8"/>
        <v>193.44</v>
      </c>
      <c r="J98" s="35"/>
      <c r="K98" s="35"/>
      <c r="L98" s="35"/>
      <c r="M98" s="35"/>
      <c r="N98" s="35"/>
      <c r="O98" s="35"/>
      <c r="P98" s="35"/>
      <c r="Q98" s="35"/>
    </row>
    <row r="99" spans="1:17" s="1" customFormat="1" ht="19.5" customHeight="1">
      <c r="A99" s="35"/>
      <c r="B99" s="58" t="s">
        <v>165</v>
      </c>
      <c r="C99" s="59" t="s">
        <v>251</v>
      </c>
      <c r="D99" s="62">
        <v>1200</v>
      </c>
      <c r="E99" s="61">
        <v>52</v>
      </c>
      <c r="F99" s="61" t="s">
        <v>240</v>
      </c>
      <c r="G99" s="62">
        <f t="shared" si="7"/>
        <v>62400</v>
      </c>
      <c r="H99" s="65">
        <v>0.031</v>
      </c>
      <c r="I99" s="63">
        <f t="shared" si="8"/>
        <v>1934.4</v>
      </c>
      <c r="J99" s="35"/>
      <c r="K99" s="35"/>
      <c r="L99" s="35"/>
      <c r="M99" s="35"/>
      <c r="N99" s="35"/>
      <c r="O99" s="35"/>
      <c r="P99" s="35"/>
      <c r="Q99" s="35"/>
    </row>
    <row r="100" spans="1:17" s="1" customFormat="1" ht="19.5" customHeight="1">
      <c r="A100" s="35"/>
      <c r="B100" s="379" t="s">
        <v>428</v>
      </c>
      <c r="C100" s="59" t="s">
        <v>429</v>
      </c>
      <c r="D100" s="62">
        <f>SUM(D98:D99)</f>
        <v>1320</v>
      </c>
      <c r="E100" s="61">
        <v>8</v>
      </c>
      <c r="F100" s="61" t="s">
        <v>238</v>
      </c>
      <c r="G100" s="62">
        <f t="shared" si="7"/>
        <v>10560</v>
      </c>
      <c r="H100" s="65">
        <v>0.055</v>
      </c>
      <c r="I100" s="63">
        <f t="shared" si="8"/>
        <v>580.8</v>
      </c>
      <c r="J100" s="35"/>
      <c r="K100" s="35"/>
      <c r="L100" s="35"/>
      <c r="M100" s="35"/>
      <c r="N100" s="35"/>
      <c r="O100" s="35"/>
      <c r="P100" s="35"/>
      <c r="Q100" s="35"/>
    </row>
    <row r="101" spans="1:17" s="1" customFormat="1" ht="19.5" customHeight="1">
      <c r="A101" s="35"/>
      <c r="B101" s="58" t="s">
        <v>43</v>
      </c>
      <c r="C101" s="59" t="s">
        <v>249</v>
      </c>
      <c r="D101" s="62">
        <v>1714</v>
      </c>
      <c r="E101" s="61">
        <v>52</v>
      </c>
      <c r="F101" s="61" t="s">
        <v>240</v>
      </c>
      <c r="G101" s="62">
        <f t="shared" si="7"/>
        <v>89128</v>
      </c>
      <c r="H101" s="65">
        <v>0.031</v>
      </c>
      <c r="I101" s="63">
        <f t="shared" si="8"/>
        <v>2762.968</v>
      </c>
      <c r="J101" s="35"/>
      <c r="K101" s="35"/>
      <c r="L101" s="35"/>
      <c r="M101" s="35"/>
      <c r="N101" s="35"/>
      <c r="O101" s="35"/>
      <c r="P101" s="35"/>
      <c r="Q101" s="35"/>
    </row>
    <row r="102" spans="1:17" s="1" customFormat="1" ht="19.5" customHeight="1">
      <c r="A102" s="35"/>
      <c r="B102" s="58" t="s">
        <v>4</v>
      </c>
      <c r="C102" s="59" t="s">
        <v>249</v>
      </c>
      <c r="D102" s="62">
        <v>149</v>
      </c>
      <c r="E102" s="61">
        <v>26</v>
      </c>
      <c r="F102" s="61" t="s">
        <v>238</v>
      </c>
      <c r="G102" s="62">
        <f t="shared" si="7"/>
        <v>3874</v>
      </c>
      <c r="H102" s="65">
        <v>0.031</v>
      </c>
      <c r="I102" s="63">
        <f t="shared" si="8"/>
        <v>120.094</v>
      </c>
      <c r="J102" s="35"/>
      <c r="K102" s="35"/>
      <c r="L102" s="35"/>
      <c r="M102" s="35"/>
      <c r="N102" s="35"/>
      <c r="O102" s="35"/>
      <c r="P102" s="35"/>
      <c r="Q102" s="35"/>
    </row>
    <row r="103" spans="1:17" s="1" customFormat="1" ht="19.5" customHeight="1">
      <c r="A103" s="35"/>
      <c r="B103" s="58" t="s">
        <v>5</v>
      </c>
      <c r="C103" s="59" t="s">
        <v>249</v>
      </c>
      <c r="D103" s="62">
        <v>1279</v>
      </c>
      <c r="E103" s="61">
        <v>26</v>
      </c>
      <c r="F103" s="61" t="s">
        <v>238</v>
      </c>
      <c r="G103" s="62">
        <f t="shared" si="7"/>
        <v>33254</v>
      </c>
      <c r="H103" s="65">
        <v>0.031</v>
      </c>
      <c r="I103" s="63">
        <f t="shared" si="8"/>
        <v>1030.874</v>
      </c>
      <c r="J103" s="35"/>
      <c r="K103" s="35"/>
      <c r="L103" s="35"/>
      <c r="M103" s="35"/>
      <c r="N103" s="35"/>
      <c r="O103" s="35"/>
      <c r="P103" s="35"/>
      <c r="Q103" s="35"/>
    </row>
    <row r="104" spans="1:17" s="1" customFormat="1" ht="19.5" customHeight="1">
      <c r="A104" s="35"/>
      <c r="B104" s="58" t="s">
        <v>382</v>
      </c>
      <c r="C104" s="59" t="s">
        <v>250</v>
      </c>
      <c r="D104" s="62">
        <v>683</v>
      </c>
      <c r="E104" s="61">
        <v>26</v>
      </c>
      <c r="F104" s="61" t="s">
        <v>239</v>
      </c>
      <c r="G104" s="62">
        <f t="shared" si="7"/>
        <v>17758</v>
      </c>
      <c r="H104" s="65">
        <v>0.031</v>
      </c>
      <c r="I104" s="63">
        <f t="shared" si="8"/>
        <v>550.498</v>
      </c>
      <c r="J104" s="35"/>
      <c r="K104" s="35"/>
      <c r="L104" s="35"/>
      <c r="M104" s="35"/>
      <c r="N104" s="35"/>
      <c r="O104" s="35"/>
      <c r="P104" s="35"/>
      <c r="Q104" s="35"/>
    </row>
    <row r="105" spans="1:17" s="1" customFormat="1" ht="19.5" customHeight="1">
      <c r="A105" s="35"/>
      <c r="B105" s="58" t="s">
        <v>188</v>
      </c>
      <c r="C105" s="59" t="s">
        <v>248</v>
      </c>
      <c r="D105" s="62">
        <v>400</v>
      </c>
      <c r="E105" s="61">
        <v>6</v>
      </c>
      <c r="F105" s="61" t="s">
        <v>238</v>
      </c>
      <c r="G105" s="62">
        <f t="shared" si="7"/>
        <v>2400</v>
      </c>
      <c r="H105" s="65">
        <v>0.031</v>
      </c>
      <c r="I105" s="63">
        <f t="shared" si="8"/>
        <v>74.4</v>
      </c>
      <c r="J105" s="35"/>
      <c r="K105" s="35"/>
      <c r="L105" s="35"/>
      <c r="M105" s="35"/>
      <c r="N105" s="35"/>
      <c r="O105" s="35"/>
      <c r="P105" s="35"/>
      <c r="Q105" s="35"/>
    </row>
    <row r="106" spans="1:17" s="1" customFormat="1" ht="19.5" customHeight="1">
      <c r="A106" s="35"/>
      <c r="B106" s="58" t="s">
        <v>383</v>
      </c>
      <c r="C106" s="59" t="s">
        <v>248</v>
      </c>
      <c r="D106" s="62">
        <v>1160</v>
      </c>
      <c r="E106" s="61">
        <v>26</v>
      </c>
      <c r="F106" s="61" t="s">
        <v>239</v>
      </c>
      <c r="G106" s="62">
        <f t="shared" si="7"/>
        <v>30160</v>
      </c>
      <c r="H106" s="65">
        <v>0.031</v>
      </c>
      <c r="I106" s="63">
        <f t="shared" si="8"/>
        <v>934.96</v>
      </c>
      <c r="J106" s="35"/>
      <c r="K106" s="35"/>
      <c r="L106" s="35"/>
      <c r="M106" s="35"/>
      <c r="N106" s="35"/>
      <c r="O106" s="35"/>
      <c r="P106" s="35"/>
      <c r="Q106" s="35"/>
    </row>
    <row r="107" spans="1:17" s="1" customFormat="1" ht="19.5" customHeight="1">
      <c r="A107" s="35"/>
      <c r="B107" s="58" t="s">
        <v>190</v>
      </c>
      <c r="C107" s="59" t="s">
        <v>248</v>
      </c>
      <c r="D107" s="62">
        <v>4857</v>
      </c>
      <c r="E107" s="61">
        <v>12</v>
      </c>
      <c r="F107" s="61" t="s">
        <v>239</v>
      </c>
      <c r="G107" s="62">
        <f t="shared" si="7"/>
        <v>58284</v>
      </c>
      <c r="H107" s="65">
        <v>0.031</v>
      </c>
      <c r="I107" s="63">
        <f t="shared" si="8"/>
        <v>1806.804</v>
      </c>
      <c r="J107" s="35"/>
      <c r="K107" s="35"/>
      <c r="L107" s="35"/>
      <c r="M107" s="35"/>
      <c r="N107" s="35"/>
      <c r="O107" s="35"/>
      <c r="P107" s="35"/>
      <c r="Q107" s="35"/>
    </row>
    <row r="108" spans="1:17" s="1" customFormat="1" ht="19.5" customHeight="1">
      <c r="A108" s="35"/>
      <c r="B108" s="58" t="s">
        <v>191</v>
      </c>
      <c r="C108" s="59" t="s">
        <v>248</v>
      </c>
      <c r="D108" s="62">
        <v>1930</v>
      </c>
      <c r="E108" s="61">
        <v>26</v>
      </c>
      <c r="F108" s="61" t="s">
        <v>239</v>
      </c>
      <c r="G108" s="62">
        <f>D108*E108</f>
        <v>50180</v>
      </c>
      <c r="H108" s="65">
        <v>0.031</v>
      </c>
      <c r="I108" s="83">
        <f>G108*H108</f>
        <v>1555.58</v>
      </c>
      <c r="J108" s="35"/>
      <c r="K108" s="35"/>
      <c r="L108" s="35"/>
      <c r="M108" s="35"/>
      <c r="N108" s="35"/>
      <c r="O108" s="35"/>
      <c r="P108" s="35"/>
      <c r="Q108" s="35"/>
    </row>
    <row r="109" spans="1:17" s="1" customFormat="1" ht="19.5" customHeight="1">
      <c r="A109" s="35"/>
      <c r="B109" s="58" t="s">
        <v>192</v>
      </c>
      <c r="C109" s="59" t="s">
        <v>248</v>
      </c>
      <c r="D109" s="62">
        <v>350</v>
      </c>
      <c r="E109" s="61">
        <v>12</v>
      </c>
      <c r="F109" s="61" t="s">
        <v>238</v>
      </c>
      <c r="G109" s="62">
        <f>D109*E109</f>
        <v>4200</v>
      </c>
      <c r="H109" s="65">
        <v>0.031</v>
      </c>
      <c r="I109" s="83">
        <f>G109*H109</f>
        <v>130.2</v>
      </c>
      <c r="J109" s="35"/>
      <c r="K109" s="35"/>
      <c r="L109" s="35"/>
      <c r="M109" s="35"/>
      <c r="N109" s="35"/>
      <c r="O109" s="35"/>
      <c r="P109" s="35"/>
      <c r="Q109" s="35"/>
    </row>
    <row r="110" spans="1:17" s="1" customFormat="1" ht="19.5" customHeight="1">
      <c r="A110" s="35"/>
      <c r="B110" s="58" t="s">
        <v>384</v>
      </c>
      <c r="C110" s="59" t="s">
        <v>252</v>
      </c>
      <c r="D110" s="62">
        <v>1368</v>
      </c>
      <c r="E110" s="61">
        <v>12</v>
      </c>
      <c r="F110" s="61" t="s">
        <v>239</v>
      </c>
      <c r="G110" s="62">
        <f t="shared" si="7"/>
        <v>16416</v>
      </c>
      <c r="H110" s="65">
        <v>0.031</v>
      </c>
      <c r="I110" s="63">
        <f t="shared" si="8"/>
        <v>508.896</v>
      </c>
      <c r="J110" s="35"/>
      <c r="K110" s="35"/>
      <c r="L110" s="35"/>
      <c r="M110" s="35"/>
      <c r="N110" s="35"/>
      <c r="O110" s="35"/>
      <c r="P110" s="35"/>
      <c r="Q110" s="35"/>
    </row>
    <row r="111" spans="1:17" s="1" customFormat="1" ht="19.5" customHeight="1" thickBot="1">
      <c r="A111" s="35"/>
      <c r="B111" s="319" t="s">
        <v>193</v>
      </c>
      <c r="C111" s="320" t="s">
        <v>249</v>
      </c>
      <c r="D111" s="323">
        <v>1476</v>
      </c>
      <c r="E111" s="322">
        <v>26</v>
      </c>
      <c r="F111" s="322" t="s">
        <v>239</v>
      </c>
      <c r="G111" s="323">
        <f t="shared" si="7"/>
        <v>38376</v>
      </c>
      <c r="H111" s="324">
        <v>0.031</v>
      </c>
      <c r="I111" s="325">
        <f t="shared" si="8"/>
        <v>1189.656</v>
      </c>
      <c r="J111" s="35"/>
      <c r="K111" s="35"/>
      <c r="L111" s="35"/>
      <c r="M111" s="35"/>
      <c r="N111" s="35"/>
      <c r="O111" s="35"/>
      <c r="P111" s="35"/>
      <c r="Q111" s="35"/>
    </row>
    <row r="112" spans="1:28" s="1" customFormat="1" ht="19.5" customHeight="1">
      <c r="A112" s="35"/>
      <c r="B112" s="383" t="s">
        <v>217</v>
      </c>
      <c r="C112" s="135"/>
      <c r="D112" s="136" t="s">
        <v>0</v>
      </c>
      <c r="E112" s="136" t="s">
        <v>243</v>
      </c>
      <c r="F112" s="136" t="s">
        <v>237</v>
      </c>
      <c r="G112" s="137" t="s">
        <v>187</v>
      </c>
      <c r="H112" s="384" t="s">
        <v>244</v>
      </c>
      <c r="I112" s="138" t="s">
        <v>311</v>
      </c>
      <c r="J112" s="36"/>
      <c r="K112" s="36"/>
      <c r="L112" s="36"/>
      <c r="M112" s="36"/>
      <c r="N112" s="36"/>
      <c r="O112" s="36"/>
      <c r="P112" s="36"/>
      <c r="Q112" s="36"/>
      <c r="R112" s="7"/>
      <c r="S112" s="7"/>
      <c r="T112" s="7"/>
      <c r="U112" s="7"/>
      <c r="V112" s="7"/>
      <c r="W112" s="7"/>
      <c r="X112" s="7"/>
      <c r="Y112" s="7"/>
      <c r="Z112" s="7"/>
      <c r="AA112" s="7"/>
      <c r="AB112" s="7"/>
    </row>
    <row r="113" spans="1:17" s="1" customFormat="1" ht="19.5" customHeight="1">
      <c r="A113" s="35"/>
      <c r="B113" s="58" t="s">
        <v>24</v>
      </c>
      <c r="C113" s="59" t="s">
        <v>249</v>
      </c>
      <c r="D113" s="62">
        <v>6090</v>
      </c>
      <c r="E113" s="61">
        <v>12</v>
      </c>
      <c r="F113" s="61" t="s">
        <v>238</v>
      </c>
      <c r="G113" s="62">
        <f t="shared" si="7"/>
        <v>73080</v>
      </c>
      <c r="H113" s="65">
        <v>0.031</v>
      </c>
      <c r="I113" s="63">
        <f t="shared" si="8"/>
        <v>2265.48</v>
      </c>
      <c r="J113" s="35"/>
      <c r="K113" s="35"/>
      <c r="L113" s="35"/>
      <c r="M113" s="35"/>
      <c r="N113" s="35"/>
      <c r="O113" s="35"/>
      <c r="P113" s="35"/>
      <c r="Q113" s="35"/>
    </row>
    <row r="114" spans="1:17" s="1" customFormat="1" ht="19.5" customHeight="1">
      <c r="A114" s="35"/>
      <c r="B114" s="58" t="s">
        <v>32</v>
      </c>
      <c r="C114" s="59" t="s">
        <v>249</v>
      </c>
      <c r="D114" s="62">
        <v>230</v>
      </c>
      <c r="E114" s="61">
        <v>26</v>
      </c>
      <c r="F114" s="61" t="s">
        <v>239</v>
      </c>
      <c r="G114" s="62">
        <f t="shared" si="7"/>
        <v>5980</v>
      </c>
      <c r="H114" s="65">
        <v>0.031</v>
      </c>
      <c r="I114" s="63">
        <f t="shared" si="8"/>
        <v>185.38</v>
      </c>
      <c r="J114" s="35"/>
      <c r="K114" s="35"/>
      <c r="L114" s="35"/>
      <c r="M114" s="35"/>
      <c r="N114" s="35"/>
      <c r="O114" s="35"/>
      <c r="P114" s="35"/>
      <c r="Q114" s="35"/>
    </row>
    <row r="115" spans="1:17" s="1" customFormat="1" ht="19.5" customHeight="1">
      <c r="A115" s="35"/>
      <c r="B115" s="58" t="s">
        <v>123</v>
      </c>
      <c r="C115" s="59" t="s">
        <v>249</v>
      </c>
      <c r="D115" s="62">
        <v>740</v>
      </c>
      <c r="E115" s="61">
        <v>26</v>
      </c>
      <c r="F115" s="61" t="s">
        <v>239</v>
      </c>
      <c r="G115" s="62">
        <f t="shared" si="7"/>
        <v>19240</v>
      </c>
      <c r="H115" s="65">
        <v>0.031</v>
      </c>
      <c r="I115" s="63">
        <f t="shared" si="8"/>
        <v>596.4399999999999</v>
      </c>
      <c r="J115" s="35"/>
      <c r="K115" s="35"/>
      <c r="L115" s="35"/>
      <c r="M115" s="35"/>
      <c r="N115" s="35"/>
      <c r="O115" s="35"/>
      <c r="P115" s="35"/>
      <c r="Q115" s="35"/>
    </row>
    <row r="116" spans="1:17" s="1" customFormat="1" ht="19.5" customHeight="1">
      <c r="A116" s="35"/>
      <c r="B116" s="58" t="s">
        <v>196</v>
      </c>
      <c r="C116" s="59" t="s">
        <v>252</v>
      </c>
      <c r="D116" s="62">
        <v>705</v>
      </c>
      <c r="E116" s="61">
        <v>26</v>
      </c>
      <c r="F116" s="61" t="s">
        <v>239</v>
      </c>
      <c r="G116" s="62">
        <f t="shared" si="7"/>
        <v>18330</v>
      </c>
      <c r="H116" s="65">
        <v>0.031</v>
      </c>
      <c r="I116" s="63">
        <f t="shared" si="8"/>
        <v>568.23</v>
      </c>
      <c r="J116" s="35"/>
      <c r="K116" s="35"/>
      <c r="L116" s="35"/>
      <c r="M116" s="35"/>
      <c r="N116" s="35"/>
      <c r="O116" s="35"/>
      <c r="P116" s="35"/>
      <c r="Q116" s="35"/>
    </row>
    <row r="117" spans="1:17" s="1" customFormat="1" ht="19.5" customHeight="1">
      <c r="A117" s="35"/>
      <c r="B117" s="58" t="s">
        <v>473</v>
      </c>
      <c r="C117" s="59" t="s">
        <v>249</v>
      </c>
      <c r="D117" s="60">
        <v>1523</v>
      </c>
      <c r="E117" s="61">
        <v>12</v>
      </c>
      <c r="F117" s="61" t="s">
        <v>239</v>
      </c>
      <c r="G117" s="62">
        <f t="shared" si="7"/>
        <v>18276</v>
      </c>
      <c r="H117" s="65">
        <v>0.031</v>
      </c>
      <c r="I117" s="63">
        <f t="shared" si="8"/>
        <v>566.556</v>
      </c>
      <c r="J117" s="36"/>
      <c r="K117" s="35"/>
      <c r="L117" s="35"/>
      <c r="M117" s="35"/>
      <c r="N117" s="35"/>
      <c r="O117" s="35"/>
      <c r="P117" s="35"/>
      <c r="Q117" s="35"/>
    </row>
    <row r="118" spans="1:17" s="1" customFormat="1" ht="19.5" customHeight="1">
      <c r="A118" s="35"/>
      <c r="B118" s="58" t="s">
        <v>472</v>
      </c>
      <c r="C118" s="59" t="s">
        <v>249</v>
      </c>
      <c r="D118" s="62">
        <v>665</v>
      </c>
      <c r="E118" s="61">
        <v>6</v>
      </c>
      <c r="F118" s="61" t="s">
        <v>238</v>
      </c>
      <c r="G118" s="62">
        <f t="shared" si="7"/>
        <v>3990</v>
      </c>
      <c r="H118" s="65">
        <v>0.031</v>
      </c>
      <c r="I118" s="63">
        <f t="shared" si="8"/>
        <v>123.69</v>
      </c>
      <c r="J118" s="35"/>
      <c r="K118" s="35"/>
      <c r="L118" s="35"/>
      <c r="M118" s="35"/>
      <c r="N118" s="35"/>
      <c r="O118" s="35"/>
      <c r="P118" s="35"/>
      <c r="Q118" s="35"/>
    </row>
    <row r="119" spans="1:17" s="1" customFormat="1" ht="19.5" customHeight="1">
      <c r="A119" s="35"/>
      <c r="B119" s="58" t="s">
        <v>40</v>
      </c>
      <c r="C119" s="59" t="s">
        <v>249</v>
      </c>
      <c r="D119" s="62">
        <v>368</v>
      </c>
      <c r="E119" s="61">
        <v>26</v>
      </c>
      <c r="F119" s="61" t="s">
        <v>239</v>
      </c>
      <c r="G119" s="62">
        <f aca="true" t="shared" si="9" ref="G119:G153">D119*E119</f>
        <v>9568</v>
      </c>
      <c r="H119" s="65">
        <v>0.031</v>
      </c>
      <c r="I119" s="63">
        <f aca="true" t="shared" si="10" ref="I119:I153">G119*H119</f>
        <v>296.608</v>
      </c>
      <c r="J119" s="35"/>
      <c r="K119" s="35"/>
      <c r="L119" s="35"/>
      <c r="M119" s="35"/>
      <c r="N119" s="35"/>
      <c r="O119" s="35"/>
      <c r="P119" s="35"/>
      <c r="Q119" s="35"/>
    </row>
    <row r="120" spans="1:17" s="1" customFormat="1" ht="19.5" customHeight="1">
      <c r="A120" s="35"/>
      <c r="B120" s="58" t="s">
        <v>46</v>
      </c>
      <c r="C120" s="59" t="s">
        <v>249</v>
      </c>
      <c r="D120" s="62">
        <v>131</v>
      </c>
      <c r="E120" s="61">
        <v>26</v>
      </c>
      <c r="F120" s="61" t="s">
        <v>239</v>
      </c>
      <c r="G120" s="62">
        <f t="shared" si="9"/>
        <v>3406</v>
      </c>
      <c r="H120" s="65">
        <v>0.031</v>
      </c>
      <c r="I120" s="63">
        <f t="shared" si="10"/>
        <v>105.586</v>
      </c>
      <c r="J120" s="35"/>
      <c r="K120" s="35"/>
      <c r="L120" s="35"/>
      <c r="M120" s="35"/>
      <c r="N120" s="35"/>
      <c r="O120" s="35"/>
      <c r="P120" s="35"/>
      <c r="Q120" s="35"/>
    </row>
    <row r="121" spans="1:17" s="1" customFormat="1" ht="19.5" customHeight="1">
      <c r="A121" s="35"/>
      <c r="B121" s="58" t="s">
        <v>399</v>
      </c>
      <c r="C121" s="59" t="s">
        <v>249</v>
      </c>
      <c r="D121" s="62">
        <v>87</v>
      </c>
      <c r="E121" s="61">
        <v>12</v>
      </c>
      <c r="F121" s="61" t="s">
        <v>373</v>
      </c>
      <c r="G121" s="62">
        <f>D121*E121</f>
        <v>1044</v>
      </c>
      <c r="H121" s="65">
        <v>0.031</v>
      </c>
      <c r="I121" s="63">
        <f>G121*H121</f>
        <v>32.364</v>
      </c>
      <c r="J121" s="35"/>
      <c r="K121" s="35"/>
      <c r="L121" s="35"/>
      <c r="M121" s="35"/>
      <c r="N121" s="35"/>
      <c r="O121" s="35"/>
      <c r="P121" s="35"/>
      <c r="Q121" s="35"/>
    </row>
    <row r="122" spans="1:17" s="1" customFormat="1" ht="19.5" customHeight="1">
      <c r="A122" s="35"/>
      <c r="B122" s="58" t="s">
        <v>51</v>
      </c>
      <c r="C122" s="59" t="s">
        <v>249</v>
      </c>
      <c r="D122" s="62">
        <v>231</v>
      </c>
      <c r="E122" s="61">
        <v>26</v>
      </c>
      <c r="F122" s="61" t="s">
        <v>239</v>
      </c>
      <c r="G122" s="62">
        <f t="shared" si="9"/>
        <v>6006</v>
      </c>
      <c r="H122" s="65">
        <v>0.031</v>
      </c>
      <c r="I122" s="63">
        <f t="shared" si="10"/>
        <v>186.186</v>
      </c>
      <c r="J122" s="35"/>
      <c r="K122" s="35"/>
      <c r="L122" s="35"/>
      <c r="M122" s="35"/>
      <c r="N122" s="35"/>
      <c r="O122" s="35"/>
      <c r="P122" s="35"/>
      <c r="Q122" s="35"/>
    </row>
    <row r="123" spans="1:17" s="1" customFormat="1" ht="19.5" customHeight="1">
      <c r="A123" s="35"/>
      <c r="B123" s="58" t="s">
        <v>488</v>
      </c>
      <c r="C123" s="59" t="s">
        <v>249</v>
      </c>
      <c r="D123" s="62">
        <v>1180</v>
      </c>
      <c r="E123" s="61">
        <v>26</v>
      </c>
      <c r="F123" s="61" t="s">
        <v>239</v>
      </c>
      <c r="G123" s="62">
        <f>D123*E123</f>
        <v>30680</v>
      </c>
      <c r="H123" s="65">
        <v>0.031</v>
      </c>
      <c r="I123" s="63">
        <f>G123*H123</f>
        <v>951.08</v>
      </c>
      <c r="J123" s="35"/>
      <c r="K123" s="35"/>
      <c r="L123" s="35"/>
      <c r="M123" s="35"/>
      <c r="N123" s="35"/>
      <c r="O123" s="35"/>
      <c r="P123" s="35"/>
      <c r="Q123" s="35"/>
    </row>
    <row r="124" spans="1:17" s="1" customFormat="1" ht="19.5" customHeight="1">
      <c r="A124" s="35"/>
      <c r="B124" s="58" t="s">
        <v>52</v>
      </c>
      <c r="C124" s="59" t="s">
        <v>249</v>
      </c>
      <c r="D124" s="62">
        <v>123</v>
      </c>
      <c r="E124" s="61">
        <v>26</v>
      </c>
      <c r="F124" s="61" t="s">
        <v>239</v>
      </c>
      <c r="G124" s="62">
        <f t="shared" si="9"/>
        <v>3198</v>
      </c>
      <c r="H124" s="65">
        <v>0.031</v>
      </c>
      <c r="I124" s="63">
        <f t="shared" si="10"/>
        <v>99.138</v>
      </c>
      <c r="J124" s="35"/>
      <c r="K124" s="35"/>
      <c r="L124" s="35"/>
      <c r="M124" s="35"/>
      <c r="N124" s="35"/>
      <c r="O124" s="35"/>
      <c r="P124" s="35"/>
      <c r="Q124" s="35"/>
    </row>
    <row r="125" spans="1:17" s="1" customFormat="1" ht="19.5" customHeight="1">
      <c r="A125" s="35"/>
      <c r="B125" s="58" t="s">
        <v>58</v>
      </c>
      <c r="C125" s="59" t="s">
        <v>252</v>
      </c>
      <c r="D125" s="62">
        <v>3100</v>
      </c>
      <c r="E125" s="61">
        <v>26</v>
      </c>
      <c r="F125" s="61" t="s">
        <v>238</v>
      </c>
      <c r="G125" s="62">
        <f t="shared" si="9"/>
        <v>80600</v>
      </c>
      <c r="H125" s="65">
        <v>0.031</v>
      </c>
      <c r="I125" s="63">
        <f t="shared" si="10"/>
        <v>2498.6</v>
      </c>
      <c r="J125" s="35"/>
      <c r="K125" s="35"/>
      <c r="L125" s="35"/>
      <c r="M125" s="35"/>
      <c r="N125" s="35"/>
      <c r="O125" s="35"/>
      <c r="P125" s="35"/>
      <c r="Q125" s="35"/>
    </row>
    <row r="126" spans="1:17" s="1" customFormat="1" ht="19.5" customHeight="1">
      <c r="A126" s="35"/>
      <c r="B126" s="58" t="s">
        <v>164</v>
      </c>
      <c r="C126" s="59" t="s">
        <v>252</v>
      </c>
      <c r="D126" s="62">
        <v>1520</v>
      </c>
      <c r="E126" s="61">
        <v>52</v>
      </c>
      <c r="F126" s="61" t="s">
        <v>239</v>
      </c>
      <c r="G126" s="62">
        <f t="shared" si="9"/>
        <v>79040</v>
      </c>
      <c r="H126" s="65">
        <v>0.031</v>
      </c>
      <c r="I126" s="63">
        <f t="shared" si="10"/>
        <v>2450.24</v>
      </c>
      <c r="J126" s="35"/>
      <c r="K126" s="35"/>
      <c r="L126" s="35"/>
      <c r="M126" s="35"/>
      <c r="N126" s="35"/>
      <c r="O126" s="35"/>
      <c r="P126" s="35"/>
      <c r="Q126" s="35"/>
    </row>
    <row r="127" spans="1:17" s="1" customFormat="1" ht="19.5" customHeight="1">
      <c r="A127" s="35"/>
      <c r="B127" s="58" t="s">
        <v>59</v>
      </c>
      <c r="C127" s="59" t="s">
        <v>250</v>
      </c>
      <c r="D127" s="62">
        <v>300</v>
      </c>
      <c r="E127" s="61">
        <v>12</v>
      </c>
      <c r="F127" s="61" t="s">
        <v>238</v>
      </c>
      <c r="G127" s="62">
        <f t="shared" si="9"/>
        <v>3600</v>
      </c>
      <c r="H127" s="65">
        <v>0.031</v>
      </c>
      <c r="I127" s="63">
        <f t="shared" si="10"/>
        <v>111.6</v>
      </c>
      <c r="J127" s="35"/>
      <c r="K127" s="35"/>
      <c r="L127" s="35"/>
      <c r="M127" s="35"/>
      <c r="N127" s="35"/>
      <c r="O127" s="35"/>
      <c r="P127" s="35"/>
      <c r="Q127" s="35"/>
    </row>
    <row r="128" spans="1:17" s="1" customFormat="1" ht="19.5" customHeight="1">
      <c r="A128" s="35"/>
      <c r="B128" s="58" t="s">
        <v>3</v>
      </c>
      <c r="C128" s="59" t="s">
        <v>249</v>
      </c>
      <c r="D128" s="62">
        <v>370</v>
      </c>
      <c r="E128" s="61">
        <v>12</v>
      </c>
      <c r="F128" s="61" t="s">
        <v>238</v>
      </c>
      <c r="G128" s="62">
        <f t="shared" si="9"/>
        <v>4440</v>
      </c>
      <c r="H128" s="65">
        <v>0.031</v>
      </c>
      <c r="I128" s="63">
        <f t="shared" si="10"/>
        <v>137.64</v>
      </c>
      <c r="J128" s="35"/>
      <c r="K128" s="35"/>
      <c r="L128" s="35"/>
      <c r="M128" s="35"/>
      <c r="N128" s="35"/>
      <c r="O128" s="35"/>
      <c r="P128" s="35"/>
      <c r="Q128" s="35"/>
    </row>
    <row r="129" spans="1:17" s="1" customFormat="1" ht="19.5" customHeight="1">
      <c r="A129" s="35"/>
      <c r="B129" s="58" t="s">
        <v>7</v>
      </c>
      <c r="C129" s="59" t="s">
        <v>249</v>
      </c>
      <c r="D129" s="62">
        <v>100</v>
      </c>
      <c r="E129" s="61">
        <v>12</v>
      </c>
      <c r="F129" s="61" t="s">
        <v>238</v>
      </c>
      <c r="G129" s="62">
        <f t="shared" si="9"/>
        <v>1200</v>
      </c>
      <c r="H129" s="65">
        <v>0.031</v>
      </c>
      <c r="I129" s="63">
        <f t="shared" si="10"/>
        <v>37.2</v>
      </c>
      <c r="J129" s="35"/>
      <c r="K129" s="35"/>
      <c r="L129" s="35"/>
      <c r="M129" s="35"/>
      <c r="N129" s="35"/>
      <c r="O129" s="35"/>
      <c r="P129" s="35"/>
      <c r="Q129" s="35"/>
    </row>
    <row r="130" spans="1:17" s="1" customFormat="1" ht="19.5" customHeight="1">
      <c r="A130" s="35"/>
      <c r="B130" s="58" t="s">
        <v>8</v>
      </c>
      <c r="C130" s="59" t="s">
        <v>249</v>
      </c>
      <c r="D130" s="62">
        <v>138</v>
      </c>
      <c r="E130" s="61">
        <v>12</v>
      </c>
      <c r="F130" s="61" t="s">
        <v>238</v>
      </c>
      <c r="G130" s="62">
        <f t="shared" si="9"/>
        <v>1656</v>
      </c>
      <c r="H130" s="65">
        <v>0.031</v>
      </c>
      <c r="I130" s="63">
        <f t="shared" si="10"/>
        <v>51.336</v>
      </c>
      <c r="J130" s="35"/>
      <c r="K130" s="35"/>
      <c r="L130" s="35"/>
      <c r="M130" s="35"/>
      <c r="N130" s="35"/>
      <c r="O130" s="35"/>
      <c r="P130" s="35"/>
      <c r="Q130" s="35"/>
    </row>
    <row r="131" spans="1:17" s="1" customFormat="1" ht="19.5" customHeight="1">
      <c r="A131" s="35"/>
      <c r="B131" s="58" t="s">
        <v>9</v>
      </c>
      <c r="C131" s="59" t="s">
        <v>249</v>
      </c>
      <c r="D131" s="62">
        <v>314</v>
      </c>
      <c r="E131" s="61">
        <v>12</v>
      </c>
      <c r="F131" s="61" t="s">
        <v>238</v>
      </c>
      <c r="G131" s="62">
        <f t="shared" si="9"/>
        <v>3768</v>
      </c>
      <c r="H131" s="65">
        <v>0.031</v>
      </c>
      <c r="I131" s="63">
        <f t="shared" si="10"/>
        <v>116.80799999999999</v>
      </c>
      <c r="J131" s="35"/>
      <c r="K131" s="35"/>
      <c r="L131" s="35"/>
      <c r="M131" s="35"/>
      <c r="N131" s="35"/>
      <c r="O131" s="35"/>
      <c r="P131" s="35"/>
      <c r="Q131" s="35"/>
    </row>
    <row r="132" spans="1:17" s="1" customFormat="1" ht="19.5" customHeight="1">
      <c r="A132" s="35"/>
      <c r="B132" s="58" t="s">
        <v>16</v>
      </c>
      <c r="C132" s="59" t="s">
        <v>249</v>
      </c>
      <c r="D132" s="62">
        <v>88</v>
      </c>
      <c r="E132" s="61">
        <v>12</v>
      </c>
      <c r="F132" s="61" t="s">
        <v>238</v>
      </c>
      <c r="G132" s="62">
        <f t="shared" si="9"/>
        <v>1056</v>
      </c>
      <c r="H132" s="65">
        <v>0.031</v>
      </c>
      <c r="I132" s="63">
        <f t="shared" si="10"/>
        <v>32.736</v>
      </c>
      <c r="J132" s="35"/>
      <c r="K132" s="35"/>
      <c r="L132" s="35"/>
      <c r="M132" s="35"/>
      <c r="N132" s="35"/>
      <c r="O132" s="35"/>
      <c r="P132" s="35"/>
      <c r="Q132" s="35"/>
    </row>
    <row r="133" spans="1:17" s="1" customFormat="1" ht="19.5" customHeight="1">
      <c r="A133" s="35"/>
      <c r="B133" s="58" t="s">
        <v>17</v>
      </c>
      <c r="C133" s="59" t="s">
        <v>249</v>
      </c>
      <c r="D133" s="62">
        <v>286</v>
      </c>
      <c r="E133" s="61">
        <v>12</v>
      </c>
      <c r="F133" s="61" t="s">
        <v>238</v>
      </c>
      <c r="G133" s="62">
        <f aca="true" t="shared" si="11" ref="G133:G139">D133*E133</f>
        <v>3432</v>
      </c>
      <c r="H133" s="65">
        <v>0.031</v>
      </c>
      <c r="I133" s="63">
        <f aca="true" t="shared" si="12" ref="I133:I139">G133*H133</f>
        <v>106.392</v>
      </c>
      <c r="J133" s="35"/>
      <c r="K133" s="35"/>
      <c r="L133" s="35"/>
      <c r="M133" s="35"/>
      <c r="N133" s="35"/>
      <c r="O133" s="35"/>
      <c r="P133" s="35"/>
      <c r="Q133" s="35"/>
    </row>
    <row r="134" spans="1:17" s="1" customFormat="1" ht="19.5" customHeight="1">
      <c r="A134" s="35"/>
      <c r="B134" s="58" t="s">
        <v>161</v>
      </c>
      <c r="C134" s="59" t="s">
        <v>251</v>
      </c>
      <c r="D134" s="62">
        <v>25</v>
      </c>
      <c r="E134" s="61">
        <v>12</v>
      </c>
      <c r="F134" s="61" t="s">
        <v>238</v>
      </c>
      <c r="G134" s="62">
        <f t="shared" si="11"/>
        <v>300</v>
      </c>
      <c r="H134" s="65">
        <v>0.031</v>
      </c>
      <c r="I134" s="63">
        <f t="shared" si="12"/>
        <v>9.3</v>
      </c>
      <c r="J134" s="35"/>
      <c r="K134" s="35"/>
      <c r="L134" s="35"/>
      <c r="M134" s="35"/>
      <c r="N134" s="35"/>
      <c r="O134" s="35"/>
      <c r="P134" s="35"/>
      <c r="Q134" s="35"/>
    </row>
    <row r="135" spans="1:17" s="1" customFormat="1" ht="19.5" customHeight="1">
      <c r="A135" s="35"/>
      <c r="B135" s="58" t="s">
        <v>18</v>
      </c>
      <c r="C135" s="59" t="s">
        <v>249</v>
      </c>
      <c r="D135" s="62">
        <v>87</v>
      </c>
      <c r="E135" s="61">
        <v>12</v>
      </c>
      <c r="F135" s="61" t="s">
        <v>238</v>
      </c>
      <c r="G135" s="62">
        <f t="shared" si="11"/>
        <v>1044</v>
      </c>
      <c r="H135" s="65">
        <v>0.031</v>
      </c>
      <c r="I135" s="63">
        <f t="shared" si="12"/>
        <v>32.364</v>
      </c>
      <c r="J135" s="35"/>
      <c r="K135" s="35"/>
      <c r="L135" s="35"/>
      <c r="M135" s="35"/>
      <c r="N135" s="35"/>
      <c r="O135" s="35"/>
      <c r="P135" s="35"/>
      <c r="Q135" s="35"/>
    </row>
    <row r="136" spans="1:17" s="1" customFormat="1" ht="19.5" customHeight="1">
      <c r="A136" s="35"/>
      <c r="B136" s="58" t="s">
        <v>385</v>
      </c>
      <c r="C136" s="59" t="s">
        <v>386</v>
      </c>
      <c r="D136" s="62">
        <v>350</v>
      </c>
      <c r="E136" s="61">
        <v>12</v>
      </c>
      <c r="F136" s="61" t="s">
        <v>238</v>
      </c>
      <c r="G136" s="62">
        <f t="shared" si="11"/>
        <v>4200</v>
      </c>
      <c r="H136" s="65">
        <v>0.031</v>
      </c>
      <c r="I136" s="63">
        <f t="shared" si="12"/>
        <v>130.2</v>
      </c>
      <c r="J136" s="35"/>
      <c r="K136" s="35"/>
      <c r="L136" s="35"/>
      <c r="M136" s="35"/>
      <c r="N136" s="35"/>
      <c r="O136" s="35"/>
      <c r="P136" s="35"/>
      <c r="Q136" s="35"/>
    </row>
    <row r="137" spans="1:17" s="1" customFormat="1" ht="19.5" customHeight="1" thickBot="1">
      <c r="A137" s="35"/>
      <c r="B137" s="319" t="s">
        <v>20</v>
      </c>
      <c r="C137" s="320" t="s">
        <v>249</v>
      </c>
      <c r="D137" s="323">
        <v>67</v>
      </c>
      <c r="E137" s="322">
        <v>12</v>
      </c>
      <c r="F137" s="322" t="s">
        <v>238</v>
      </c>
      <c r="G137" s="323">
        <f t="shared" si="11"/>
        <v>804</v>
      </c>
      <c r="H137" s="324">
        <v>0.031</v>
      </c>
      <c r="I137" s="325">
        <f t="shared" si="12"/>
        <v>24.924</v>
      </c>
      <c r="J137" s="35"/>
      <c r="K137" s="35"/>
      <c r="L137" s="35"/>
      <c r="M137" s="35"/>
      <c r="N137" s="35"/>
      <c r="O137" s="35"/>
      <c r="P137" s="35"/>
      <c r="Q137" s="35"/>
    </row>
    <row r="138" spans="1:28" s="1" customFormat="1" ht="19.5" customHeight="1" thickBot="1">
      <c r="A138" s="35"/>
      <c r="B138" s="45" t="s">
        <v>217</v>
      </c>
      <c r="C138" s="46"/>
      <c r="D138" s="47" t="s">
        <v>0</v>
      </c>
      <c r="E138" s="47" t="s">
        <v>243</v>
      </c>
      <c r="F138" s="47" t="s">
        <v>237</v>
      </c>
      <c r="G138" s="48" t="s">
        <v>187</v>
      </c>
      <c r="H138" s="49" t="s">
        <v>244</v>
      </c>
      <c r="I138" s="50" t="s">
        <v>311</v>
      </c>
      <c r="J138" s="36"/>
      <c r="K138" s="36"/>
      <c r="L138" s="36"/>
      <c r="M138" s="36"/>
      <c r="N138" s="36"/>
      <c r="O138" s="36"/>
      <c r="P138" s="36"/>
      <c r="Q138" s="36"/>
      <c r="R138" s="7"/>
      <c r="S138" s="7"/>
      <c r="T138" s="7"/>
      <c r="U138" s="7"/>
      <c r="V138" s="7"/>
      <c r="W138" s="7"/>
      <c r="X138" s="7"/>
      <c r="Y138" s="7"/>
      <c r="Z138" s="7"/>
      <c r="AA138" s="7"/>
      <c r="AB138" s="7"/>
    </row>
    <row r="139" spans="1:17" s="1" customFormat="1" ht="19.5" customHeight="1">
      <c r="A139" s="35"/>
      <c r="B139" s="58" t="s">
        <v>21</v>
      </c>
      <c r="C139" s="59" t="s">
        <v>249</v>
      </c>
      <c r="D139" s="62">
        <v>100</v>
      </c>
      <c r="E139" s="61">
        <v>12</v>
      </c>
      <c r="F139" s="61" t="s">
        <v>238</v>
      </c>
      <c r="G139" s="62">
        <f t="shared" si="11"/>
        <v>1200</v>
      </c>
      <c r="H139" s="65">
        <v>0.031</v>
      </c>
      <c r="I139" s="63">
        <f t="shared" si="12"/>
        <v>37.2</v>
      </c>
      <c r="J139" s="35"/>
      <c r="K139" s="35"/>
      <c r="L139" s="35"/>
      <c r="M139" s="35"/>
      <c r="N139" s="35"/>
      <c r="O139" s="35"/>
      <c r="P139" s="35"/>
      <c r="Q139" s="35"/>
    </row>
    <row r="140" spans="1:17" s="1" customFormat="1" ht="19.5" customHeight="1">
      <c r="A140" s="35"/>
      <c r="B140" s="58" t="s">
        <v>67</v>
      </c>
      <c r="C140" s="59" t="s">
        <v>249</v>
      </c>
      <c r="D140" s="62">
        <v>145</v>
      </c>
      <c r="E140" s="61">
        <v>12</v>
      </c>
      <c r="F140" s="61" t="s">
        <v>238</v>
      </c>
      <c r="G140" s="62">
        <f t="shared" si="9"/>
        <v>1740</v>
      </c>
      <c r="H140" s="65">
        <v>0.031</v>
      </c>
      <c r="I140" s="63">
        <f t="shared" si="10"/>
        <v>53.94</v>
      </c>
      <c r="J140" s="35"/>
      <c r="K140" s="35"/>
      <c r="L140" s="35"/>
      <c r="M140" s="35"/>
      <c r="N140" s="35"/>
      <c r="O140" s="35"/>
      <c r="P140" s="35"/>
      <c r="Q140" s="35"/>
    </row>
    <row r="141" spans="1:17" s="1" customFormat="1" ht="19.5" customHeight="1">
      <c r="A141" s="35"/>
      <c r="B141" s="58" t="s">
        <v>218</v>
      </c>
      <c r="C141" s="62" t="s">
        <v>252</v>
      </c>
      <c r="D141" s="62">
        <v>350</v>
      </c>
      <c r="E141" s="61">
        <v>12</v>
      </c>
      <c r="F141" s="61" t="s">
        <v>238</v>
      </c>
      <c r="G141" s="62">
        <f t="shared" si="9"/>
        <v>4200</v>
      </c>
      <c r="H141" s="65">
        <v>0.031</v>
      </c>
      <c r="I141" s="63">
        <f t="shared" si="10"/>
        <v>130.2</v>
      </c>
      <c r="J141" s="35"/>
      <c r="K141" s="35"/>
      <c r="L141" s="35"/>
      <c r="M141" s="35"/>
      <c r="N141" s="35"/>
      <c r="O141" s="35"/>
      <c r="P141" s="35"/>
      <c r="Q141" s="35"/>
    </row>
    <row r="142" spans="1:17" s="1" customFormat="1" ht="19.5" customHeight="1">
      <c r="A142" s="35"/>
      <c r="B142" s="58" t="s">
        <v>22</v>
      </c>
      <c r="C142" s="59" t="s">
        <v>249</v>
      </c>
      <c r="D142" s="62">
        <v>463</v>
      </c>
      <c r="E142" s="61">
        <v>12</v>
      </c>
      <c r="F142" s="61" t="s">
        <v>238</v>
      </c>
      <c r="G142" s="62">
        <f t="shared" si="9"/>
        <v>5556</v>
      </c>
      <c r="H142" s="65">
        <v>0.031</v>
      </c>
      <c r="I142" s="63">
        <f t="shared" si="10"/>
        <v>172.236</v>
      </c>
      <c r="J142" s="35"/>
      <c r="K142" s="35"/>
      <c r="L142" s="35"/>
      <c r="M142" s="35"/>
      <c r="N142" s="35"/>
      <c r="O142" s="35"/>
      <c r="P142" s="35"/>
      <c r="Q142" s="35"/>
    </row>
    <row r="143" spans="1:17" s="1" customFormat="1" ht="19.5" customHeight="1">
      <c r="A143" s="35"/>
      <c r="B143" s="58" t="s">
        <v>194</v>
      </c>
      <c r="C143" s="59" t="s">
        <v>249</v>
      </c>
      <c r="D143" s="62">
        <v>226</v>
      </c>
      <c r="E143" s="61">
        <v>26</v>
      </c>
      <c r="F143" s="61" t="s">
        <v>238</v>
      </c>
      <c r="G143" s="62">
        <f t="shared" si="9"/>
        <v>5876</v>
      </c>
      <c r="H143" s="65">
        <v>0.031</v>
      </c>
      <c r="I143" s="63">
        <f t="shared" si="10"/>
        <v>182.156</v>
      </c>
      <c r="J143" s="35"/>
      <c r="K143" s="35"/>
      <c r="L143" s="35"/>
      <c r="M143" s="35"/>
      <c r="N143" s="35"/>
      <c r="O143" s="35"/>
      <c r="P143" s="35"/>
      <c r="Q143" s="35"/>
    </row>
    <row r="144" spans="1:17" s="1" customFormat="1" ht="19.5" customHeight="1">
      <c r="A144" s="35"/>
      <c r="B144" s="58" t="s">
        <v>30</v>
      </c>
      <c r="C144" s="59" t="s">
        <v>249</v>
      </c>
      <c r="D144" s="62">
        <v>258</v>
      </c>
      <c r="E144" s="61">
        <v>52</v>
      </c>
      <c r="F144" s="61" t="s">
        <v>240</v>
      </c>
      <c r="G144" s="62">
        <f t="shared" si="9"/>
        <v>13416</v>
      </c>
      <c r="H144" s="65">
        <v>0.031</v>
      </c>
      <c r="I144" s="63">
        <f t="shared" si="10"/>
        <v>415.896</v>
      </c>
      <c r="J144" s="35"/>
      <c r="K144" s="35"/>
      <c r="L144" s="35"/>
      <c r="M144" s="35"/>
      <c r="N144" s="35"/>
      <c r="O144" s="35"/>
      <c r="P144" s="35"/>
      <c r="Q144" s="35"/>
    </row>
    <row r="145" spans="1:17" s="1" customFormat="1" ht="19.5" customHeight="1">
      <c r="A145" s="35"/>
      <c r="B145" s="58" t="s">
        <v>23</v>
      </c>
      <c r="C145" s="59" t="s">
        <v>249</v>
      </c>
      <c r="D145" s="62">
        <v>350</v>
      </c>
      <c r="E145" s="61">
        <v>12</v>
      </c>
      <c r="F145" s="61" t="s">
        <v>238</v>
      </c>
      <c r="G145" s="62">
        <f t="shared" si="9"/>
        <v>4200</v>
      </c>
      <c r="H145" s="65">
        <v>0.031</v>
      </c>
      <c r="I145" s="63">
        <f t="shared" si="10"/>
        <v>130.2</v>
      </c>
      <c r="J145" s="35"/>
      <c r="K145" s="35"/>
      <c r="L145" s="35"/>
      <c r="M145" s="35"/>
      <c r="N145" s="35"/>
      <c r="O145" s="35"/>
      <c r="P145" s="35"/>
      <c r="Q145" s="35"/>
    </row>
    <row r="146" spans="1:17" s="1" customFormat="1" ht="19.5" customHeight="1">
      <c r="A146" s="35"/>
      <c r="B146" s="58" t="s">
        <v>25</v>
      </c>
      <c r="C146" s="59" t="s">
        <v>249</v>
      </c>
      <c r="D146" s="62">
        <v>2884</v>
      </c>
      <c r="E146" s="61">
        <v>12</v>
      </c>
      <c r="F146" s="61" t="s">
        <v>238</v>
      </c>
      <c r="G146" s="62">
        <f t="shared" si="9"/>
        <v>34608</v>
      </c>
      <c r="H146" s="65">
        <v>0.031</v>
      </c>
      <c r="I146" s="63">
        <f t="shared" si="10"/>
        <v>1072.848</v>
      </c>
      <c r="J146" s="35"/>
      <c r="K146" s="35"/>
      <c r="L146" s="35"/>
      <c r="M146" s="35"/>
      <c r="N146" s="35"/>
      <c r="O146" s="35"/>
      <c r="P146" s="35"/>
      <c r="Q146" s="35"/>
    </row>
    <row r="147" spans="1:17" s="1" customFormat="1" ht="19.5" customHeight="1">
      <c r="A147" s="35"/>
      <c r="B147" s="58" t="s">
        <v>26</v>
      </c>
      <c r="C147" s="59" t="s">
        <v>249</v>
      </c>
      <c r="D147" s="62">
        <v>1049</v>
      </c>
      <c r="E147" s="61">
        <v>12</v>
      </c>
      <c r="F147" s="61" t="s">
        <v>238</v>
      </c>
      <c r="G147" s="62">
        <f t="shared" si="9"/>
        <v>12588</v>
      </c>
      <c r="H147" s="65">
        <v>0.031</v>
      </c>
      <c r="I147" s="63">
        <f t="shared" si="10"/>
        <v>390.228</v>
      </c>
      <c r="J147" s="35"/>
      <c r="K147" s="35"/>
      <c r="L147" s="35"/>
      <c r="M147" s="35"/>
      <c r="N147" s="35"/>
      <c r="O147" s="35"/>
      <c r="P147" s="35"/>
      <c r="Q147" s="35"/>
    </row>
    <row r="148" spans="1:17" s="1" customFormat="1" ht="19.5" customHeight="1">
      <c r="A148" s="35"/>
      <c r="B148" s="58" t="s">
        <v>68</v>
      </c>
      <c r="C148" s="59" t="s">
        <v>252</v>
      </c>
      <c r="D148" s="62">
        <v>2300</v>
      </c>
      <c r="E148" s="61">
        <v>12</v>
      </c>
      <c r="F148" s="61" t="s">
        <v>238</v>
      </c>
      <c r="G148" s="62">
        <f t="shared" si="9"/>
        <v>27600</v>
      </c>
      <c r="H148" s="65">
        <v>0.031</v>
      </c>
      <c r="I148" s="63">
        <f t="shared" si="10"/>
        <v>855.6</v>
      </c>
      <c r="J148" s="35"/>
      <c r="K148" s="35"/>
      <c r="L148" s="35"/>
      <c r="M148" s="35"/>
      <c r="N148" s="35"/>
      <c r="O148" s="35"/>
      <c r="P148" s="35"/>
      <c r="Q148" s="35"/>
    </row>
    <row r="149" spans="1:17" s="1" customFormat="1" ht="19.5" customHeight="1">
      <c r="A149" s="35"/>
      <c r="B149" s="58" t="s">
        <v>31</v>
      </c>
      <c r="C149" s="59" t="s">
        <v>249</v>
      </c>
      <c r="D149" s="62">
        <v>327</v>
      </c>
      <c r="E149" s="61">
        <v>12</v>
      </c>
      <c r="F149" s="61" t="s">
        <v>238</v>
      </c>
      <c r="G149" s="62">
        <f t="shared" si="9"/>
        <v>3924</v>
      </c>
      <c r="H149" s="65">
        <v>0.031</v>
      </c>
      <c r="I149" s="63">
        <f t="shared" si="10"/>
        <v>121.644</v>
      </c>
      <c r="J149" s="35"/>
      <c r="K149" s="35"/>
      <c r="L149" s="35"/>
      <c r="M149" s="35"/>
      <c r="N149" s="35"/>
      <c r="O149" s="35"/>
      <c r="P149" s="35"/>
      <c r="Q149" s="35"/>
    </row>
    <row r="150" spans="1:17" s="1" customFormat="1" ht="19.5" customHeight="1">
      <c r="A150" s="35"/>
      <c r="B150" s="58" t="s">
        <v>255</v>
      </c>
      <c r="C150" s="62" t="s">
        <v>249</v>
      </c>
      <c r="D150" s="62">
        <v>120</v>
      </c>
      <c r="E150" s="61">
        <v>12</v>
      </c>
      <c r="F150" s="61" t="s">
        <v>238</v>
      </c>
      <c r="G150" s="62">
        <f t="shared" si="9"/>
        <v>1440</v>
      </c>
      <c r="H150" s="65">
        <v>0.031</v>
      </c>
      <c r="I150" s="63">
        <f t="shared" si="10"/>
        <v>44.64</v>
      </c>
      <c r="J150" s="35"/>
      <c r="K150" s="35"/>
      <c r="L150" s="35"/>
      <c r="M150" s="35"/>
      <c r="N150" s="35"/>
      <c r="O150" s="35"/>
      <c r="P150" s="35"/>
      <c r="Q150" s="35"/>
    </row>
    <row r="151" spans="1:17" s="1" customFormat="1" ht="19.5" customHeight="1">
      <c r="A151" s="35"/>
      <c r="B151" s="58" t="s">
        <v>66</v>
      </c>
      <c r="C151" s="59" t="s">
        <v>253</v>
      </c>
      <c r="D151" s="62">
        <v>120</v>
      </c>
      <c r="E151" s="61">
        <v>12</v>
      </c>
      <c r="F151" s="61" t="s">
        <v>238</v>
      </c>
      <c r="G151" s="62">
        <f t="shared" si="9"/>
        <v>1440</v>
      </c>
      <c r="H151" s="65">
        <v>0.031</v>
      </c>
      <c r="I151" s="63">
        <f t="shared" si="10"/>
        <v>44.64</v>
      </c>
      <c r="J151" s="35"/>
      <c r="K151" s="35"/>
      <c r="L151" s="35"/>
      <c r="M151" s="35"/>
      <c r="N151" s="35"/>
      <c r="O151" s="35"/>
      <c r="P151" s="35"/>
      <c r="Q151" s="35"/>
    </row>
    <row r="152" spans="1:17" s="1" customFormat="1" ht="19.5" customHeight="1">
      <c r="A152" s="35"/>
      <c r="B152" s="58" t="s">
        <v>33</v>
      </c>
      <c r="C152" s="59" t="s">
        <v>249</v>
      </c>
      <c r="D152" s="62">
        <v>585</v>
      </c>
      <c r="E152" s="61">
        <v>12</v>
      </c>
      <c r="F152" s="61" t="s">
        <v>238</v>
      </c>
      <c r="G152" s="62">
        <f t="shared" si="9"/>
        <v>7020</v>
      </c>
      <c r="H152" s="65">
        <v>0.031</v>
      </c>
      <c r="I152" s="63">
        <f t="shared" si="10"/>
        <v>217.62</v>
      </c>
      <c r="J152" s="35"/>
      <c r="K152" s="35"/>
      <c r="L152" s="35"/>
      <c r="M152" s="35"/>
      <c r="N152" s="35"/>
      <c r="O152" s="35"/>
      <c r="P152" s="35"/>
      <c r="Q152" s="35"/>
    </row>
    <row r="153" spans="1:17" s="1" customFormat="1" ht="19.5" customHeight="1">
      <c r="A153" s="35"/>
      <c r="B153" s="58" t="s">
        <v>34</v>
      </c>
      <c r="C153" s="59" t="s">
        <v>249</v>
      </c>
      <c r="D153" s="62">
        <v>332</v>
      </c>
      <c r="E153" s="61">
        <v>12</v>
      </c>
      <c r="F153" s="61" t="s">
        <v>238</v>
      </c>
      <c r="G153" s="62">
        <f t="shared" si="9"/>
        <v>3984</v>
      </c>
      <c r="H153" s="65">
        <v>0.031</v>
      </c>
      <c r="I153" s="63">
        <f t="shared" si="10"/>
        <v>123.504</v>
      </c>
      <c r="J153" s="35"/>
      <c r="K153" s="35"/>
      <c r="L153" s="35"/>
      <c r="M153" s="35"/>
      <c r="N153" s="35"/>
      <c r="O153" s="35"/>
      <c r="P153" s="35"/>
      <c r="Q153" s="35"/>
    </row>
    <row r="154" spans="1:17" s="1" customFormat="1" ht="19.5" customHeight="1">
      <c r="A154" s="35"/>
      <c r="B154" s="58" t="s">
        <v>35</v>
      </c>
      <c r="C154" s="59" t="s">
        <v>249</v>
      </c>
      <c r="D154" s="62">
        <v>146</v>
      </c>
      <c r="E154" s="61">
        <v>12</v>
      </c>
      <c r="F154" s="61" t="s">
        <v>238</v>
      </c>
      <c r="G154" s="62">
        <f aca="true" t="shared" si="13" ref="G154:G183">D154*E154</f>
        <v>1752</v>
      </c>
      <c r="H154" s="65">
        <v>0.031</v>
      </c>
      <c r="I154" s="63">
        <f aca="true" t="shared" si="14" ref="I154:I183">G154*H154</f>
        <v>54.312</v>
      </c>
      <c r="J154" s="35"/>
      <c r="K154" s="35"/>
      <c r="L154" s="35"/>
      <c r="M154" s="35"/>
      <c r="N154" s="35"/>
      <c r="O154" s="35"/>
      <c r="P154" s="35"/>
      <c r="Q154" s="35"/>
    </row>
    <row r="155" spans="1:17" s="1" customFormat="1" ht="19.5" customHeight="1">
      <c r="A155" s="35"/>
      <c r="B155" s="58" t="s">
        <v>36</v>
      </c>
      <c r="C155" s="59" t="s">
        <v>249</v>
      </c>
      <c r="D155" s="62">
        <v>28</v>
      </c>
      <c r="E155" s="61">
        <v>12</v>
      </c>
      <c r="F155" s="61" t="s">
        <v>238</v>
      </c>
      <c r="G155" s="62">
        <f t="shared" si="13"/>
        <v>336</v>
      </c>
      <c r="H155" s="65">
        <v>0.031</v>
      </c>
      <c r="I155" s="63">
        <f t="shared" si="14"/>
        <v>10.416</v>
      </c>
      <c r="J155" s="35"/>
      <c r="K155" s="35"/>
      <c r="L155" s="35"/>
      <c r="M155" s="35"/>
      <c r="N155" s="35"/>
      <c r="O155" s="35"/>
      <c r="P155" s="35"/>
      <c r="Q155" s="35"/>
    </row>
    <row r="156" spans="1:28" s="1" customFormat="1" ht="19.5" customHeight="1">
      <c r="A156" s="35"/>
      <c r="B156" s="58" t="s">
        <v>70</v>
      </c>
      <c r="C156" s="59" t="s">
        <v>251</v>
      </c>
      <c r="D156" s="62">
        <v>120</v>
      </c>
      <c r="E156" s="61">
        <v>12</v>
      </c>
      <c r="F156" s="61" t="s">
        <v>238</v>
      </c>
      <c r="G156" s="62">
        <f t="shared" si="13"/>
        <v>1440</v>
      </c>
      <c r="H156" s="65">
        <v>0.031</v>
      </c>
      <c r="I156" s="63">
        <f t="shared" si="14"/>
        <v>44.64</v>
      </c>
      <c r="J156" s="36"/>
      <c r="K156" s="36"/>
      <c r="L156" s="36"/>
      <c r="M156" s="36"/>
      <c r="N156" s="36"/>
      <c r="O156" s="36"/>
      <c r="P156" s="36"/>
      <c r="Q156" s="36"/>
      <c r="R156" s="7"/>
      <c r="S156" s="7"/>
      <c r="T156" s="7"/>
      <c r="U156" s="7"/>
      <c r="V156" s="7"/>
      <c r="W156" s="7"/>
      <c r="X156" s="7"/>
      <c r="Y156" s="7"/>
      <c r="Z156" s="7"/>
      <c r="AA156" s="7"/>
      <c r="AB156" s="7"/>
    </row>
    <row r="157" spans="1:17" s="1" customFormat="1" ht="19.5" customHeight="1">
      <c r="A157" s="35"/>
      <c r="B157" s="58" t="s">
        <v>197</v>
      </c>
      <c r="C157" s="59" t="s">
        <v>249</v>
      </c>
      <c r="D157" s="62">
        <v>104</v>
      </c>
      <c r="E157" s="61">
        <v>0</v>
      </c>
      <c r="F157" s="61" t="s">
        <v>238</v>
      </c>
      <c r="G157" s="62">
        <f t="shared" si="13"/>
        <v>0</v>
      </c>
      <c r="H157" s="65">
        <v>0.031</v>
      </c>
      <c r="I157" s="63">
        <f t="shared" si="14"/>
        <v>0</v>
      </c>
      <c r="J157" s="35"/>
      <c r="K157" s="35"/>
      <c r="L157" s="35"/>
      <c r="M157" s="35"/>
      <c r="N157" s="35"/>
      <c r="O157" s="35"/>
      <c r="P157" s="35"/>
      <c r="Q157" s="35"/>
    </row>
    <row r="158" spans="1:17" s="1" customFormat="1" ht="19.5" customHeight="1">
      <c r="A158" s="35"/>
      <c r="B158" s="58" t="s">
        <v>37</v>
      </c>
      <c r="C158" s="59" t="s">
        <v>249</v>
      </c>
      <c r="D158" s="62">
        <v>386</v>
      </c>
      <c r="E158" s="61">
        <v>6</v>
      </c>
      <c r="F158" s="61" t="s">
        <v>238</v>
      </c>
      <c r="G158" s="62">
        <f t="shared" si="13"/>
        <v>2316</v>
      </c>
      <c r="H158" s="65">
        <v>0.031</v>
      </c>
      <c r="I158" s="63">
        <f t="shared" si="14"/>
        <v>71.796</v>
      </c>
      <c r="J158" s="35"/>
      <c r="K158" s="35"/>
      <c r="L158" s="35"/>
      <c r="M158" s="35"/>
      <c r="N158" s="35"/>
      <c r="O158" s="35"/>
      <c r="P158" s="35"/>
      <c r="Q158" s="35"/>
    </row>
    <row r="159" spans="1:17" s="1" customFormat="1" ht="19.5" customHeight="1">
      <c r="A159" s="35"/>
      <c r="B159" s="58" t="s">
        <v>387</v>
      </c>
      <c r="C159" s="59" t="s">
        <v>249</v>
      </c>
      <c r="D159" s="62">
        <v>80</v>
      </c>
      <c r="E159" s="61">
        <v>6</v>
      </c>
      <c r="F159" s="61" t="s">
        <v>238</v>
      </c>
      <c r="G159" s="62">
        <f t="shared" si="13"/>
        <v>480</v>
      </c>
      <c r="H159" s="65">
        <v>0.031</v>
      </c>
      <c r="I159" s="63">
        <f t="shared" si="14"/>
        <v>14.879999999999999</v>
      </c>
      <c r="J159" s="35"/>
      <c r="K159" s="35"/>
      <c r="L159" s="35"/>
      <c r="M159" s="35"/>
      <c r="N159" s="35"/>
      <c r="O159" s="35"/>
      <c r="P159" s="35"/>
      <c r="Q159" s="35"/>
    </row>
    <row r="160" spans="1:17" s="1" customFormat="1" ht="19.5" customHeight="1">
      <c r="A160" s="35"/>
      <c r="B160" s="58" t="s">
        <v>38</v>
      </c>
      <c r="C160" s="59" t="s">
        <v>248</v>
      </c>
      <c r="D160" s="62">
        <v>350</v>
      </c>
      <c r="E160" s="61">
        <v>12</v>
      </c>
      <c r="F160" s="61" t="s">
        <v>238</v>
      </c>
      <c r="G160" s="62">
        <f t="shared" si="13"/>
        <v>4200</v>
      </c>
      <c r="H160" s="65">
        <v>0.031</v>
      </c>
      <c r="I160" s="63">
        <f t="shared" si="14"/>
        <v>130.2</v>
      </c>
      <c r="J160" s="35"/>
      <c r="K160" s="35"/>
      <c r="L160" s="35"/>
      <c r="M160" s="35"/>
      <c r="N160" s="35"/>
      <c r="O160" s="35"/>
      <c r="P160" s="35"/>
      <c r="Q160" s="35"/>
    </row>
    <row r="161" spans="1:17" s="1" customFormat="1" ht="19.5" customHeight="1">
      <c r="A161" s="35"/>
      <c r="B161" s="58" t="s">
        <v>254</v>
      </c>
      <c r="C161" s="62" t="s">
        <v>252</v>
      </c>
      <c r="D161" s="62">
        <v>456</v>
      </c>
      <c r="E161" s="61">
        <v>12</v>
      </c>
      <c r="F161" s="61" t="s">
        <v>238</v>
      </c>
      <c r="G161" s="62">
        <f t="shared" si="13"/>
        <v>5472</v>
      </c>
      <c r="H161" s="65">
        <v>0.031</v>
      </c>
      <c r="I161" s="63">
        <f t="shared" si="14"/>
        <v>169.632</v>
      </c>
      <c r="J161" s="35"/>
      <c r="K161" s="35"/>
      <c r="L161" s="35"/>
      <c r="M161" s="35"/>
      <c r="N161" s="35"/>
      <c r="O161" s="35"/>
      <c r="P161" s="35"/>
      <c r="Q161" s="35"/>
    </row>
    <row r="162" spans="1:17" s="1" customFormat="1" ht="19.5" customHeight="1">
      <c r="A162" s="35"/>
      <c r="B162" s="58" t="s">
        <v>41</v>
      </c>
      <c r="C162" s="59" t="s">
        <v>249</v>
      </c>
      <c r="D162" s="62">
        <v>35</v>
      </c>
      <c r="E162" s="61">
        <v>12</v>
      </c>
      <c r="F162" s="61" t="s">
        <v>238</v>
      </c>
      <c r="G162" s="62">
        <f t="shared" si="13"/>
        <v>420</v>
      </c>
      <c r="H162" s="65">
        <v>0.031</v>
      </c>
      <c r="I162" s="63">
        <f t="shared" si="14"/>
        <v>13.02</v>
      </c>
      <c r="J162" s="35"/>
      <c r="K162" s="35"/>
      <c r="L162" s="35"/>
      <c r="M162" s="35"/>
      <c r="N162" s="35"/>
      <c r="O162" s="35"/>
      <c r="P162" s="35"/>
      <c r="Q162" s="35"/>
    </row>
    <row r="163" spans="1:17" s="1" customFormat="1" ht="19.5" customHeight="1" thickBot="1">
      <c r="A163" s="35"/>
      <c r="B163" s="319" t="s">
        <v>42</v>
      </c>
      <c r="C163" s="320" t="s">
        <v>249</v>
      </c>
      <c r="D163" s="323">
        <v>2965</v>
      </c>
      <c r="E163" s="322">
        <v>12</v>
      </c>
      <c r="F163" s="322" t="s">
        <v>238</v>
      </c>
      <c r="G163" s="323">
        <f t="shared" si="13"/>
        <v>35580</v>
      </c>
      <c r="H163" s="324">
        <v>0.031</v>
      </c>
      <c r="I163" s="325">
        <f t="shared" si="14"/>
        <v>1102.98</v>
      </c>
      <c r="J163" s="35"/>
      <c r="K163" s="35"/>
      <c r="L163" s="35"/>
      <c r="M163" s="35"/>
      <c r="N163" s="35"/>
      <c r="O163" s="35"/>
      <c r="P163" s="35"/>
      <c r="Q163" s="35"/>
    </row>
    <row r="164" spans="1:28" s="1" customFormat="1" ht="19.5" customHeight="1" thickBot="1">
      <c r="A164" s="35"/>
      <c r="B164" s="45" t="s">
        <v>217</v>
      </c>
      <c r="C164" s="46"/>
      <c r="D164" s="47" t="s">
        <v>0</v>
      </c>
      <c r="E164" s="47" t="s">
        <v>243</v>
      </c>
      <c r="F164" s="47" t="s">
        <v>237</v>
      </c>
      <c r="G164" s="48" t="s">
        <v>187</v>
      </c>
      <c r="H164" s="49" t="s">
        <v>244</v>
      </c>
      <c r="I164" s="50" t="s">
        <v>311</v>
      </c>
      <c r="J164" s="36"/>
      <c r="K164" s="36"/>
      <c r="L164" s="36"/>
      <c r="M164" s="36"/>
      <c r="N164" s="36"/>
      <c r="O164" s="36"/>
      <c r="P164" s="36"/>
      <c r="Q164" s="36"/>
      <c r="R164" s="7"/>
      <c r="S164" s="7"/>
      <c r="T164" s="7"/>
      <c r="U164" s="7"/>
      <c r="V164" s="7"/>
      <c r="W164" s="7"/>
      <c r="X164" s="7"/>
      <c r="Y164" s="7"/>
      <c r="Z164" s="7"/>
      <c r="AA164" s="7"/>
      <c r="AB164" s="7"/>
    </row>
    <row r="165" spans="1:17" s="1" customFormat="1" ht="19.5" customHeight="1">
      <c r="A165" s="35"/>
      <c r="B165" s="58" t="s">
        <v>199</v>
      </c>
      <c r="C165" s="59" t="s">
        <v>249</v>
      </c>
      <c r="D165" s="62">
        <v>204</v>
      </c>
      <c r="E165" s="61">
        <v>12</v>
      </c>
      <c r="F165" s="61" t="s">
        <v>238</v>
      </c>
      <c r="G165" s="62">
        <f t="shared" si="13"/>
        <v>2448</v>
      </c>
      <c r="H165" s="65">
        <v>0.031</v>
      </c>
      <c r="I165" s="83">
        <f t="shared" si="14"/>
        <v>75.888</v>
      </c>
      <c r="J165" s="35"/>
      <c r="K165" s="35"/>
      <c r="L165" s="35"/>
      <c r="M165" s="35"/>
      <c r="N165" s="35"/>
      <c r="O165" s="35"/>
      <c r="P165" s="35"/>
      <c r="Q165" s="35"/>
    </row>
    <row r="166" spans="1:17" s="1" customFormat="1" ht="19.5" customHeight="1">
      <c r="A166" s="35"/>
      <c r="B166" s="58" t="s">
        <v>219</v>
      </c>
      <c r="C166" s="62" t="s">
        <v>252</v>
      </c>
      <c r="D166" s="62">
        <v>350</v>
      </c>
      <c r="E166" s="61">
        <v>12</v>
      </c>
      <c r="F166" s="61" t="s">
        <v>238</v>
      </c>
      <c r="G166" s="62">
        <f t="shared" si="13"/>
        <v>4200</v>
      </c>
      <c r="H166" s="65">
        <v>0.031</v>
      </c>
      <c r="I166" s="83">
        <f t="shared" si="14"/>
        <v>130.2</v>
      </c>
      <c r="J166" s="35"/>
      <c r="K166" s="35"/>
      <c r="L166" s="35"/>
      <c r="M166" s="35"/>
      <c r="N166" s="35"/>
      <c r="O166" s="35"/>
      <c r="P166" s="35"/>
      <c r="Q166" s="35"/>
    </row>
    <row r="167" spans="1:17" s="1" customFormat="1" ht="19.5" customHeight="1">
      <c r="A167" s="35"/>
      <c r="B167" s="58" t="s">
        <v>71</v>
      </c>
      <c r="C167" s="59" t="s">
        <v>249</v>
      </c>
      <c r="D167" s="62">
        <v>580</v>
      </c>
      <c r="E167" s="61">
        <v>12</v>
      </c>
      <c r="F167" s="61" t="s">
        <v>238</v>
      </c>
      <c r="G167" s="62">
        <f t="shared" si="13"/>
        <v>6960</v>
      </c>
      <c r="H167" s="65">
        <v>0.031</v>
      </c>
      <c r="I167" s="83">
        <f t="shared" si="14"/>
        <v>215.76</v>
      </c>
      <c r="J167" s="35"/>
      <c r="K167" s="35"/>
      <c r="L167" s="35"/>
      <c r="M167" s="35"/>
      <c r="N167" s="35"/>
      <c r="O167" s="35"/>
      <c r="P167" s="35"/>
      <c r="Q167" s="35"/>
    </row>
    <row r="168" spans="1:17" s="1" customFormat="1" ht="19.5" customHeight="1">
      <c r="A168" s="35"/>
      <c r="B168" s="58" t="s">
        <v>220</v>
      </c>
      <c r="C168" s="62" t="s">
        <v>252</v>
      </c>
      <c r="D168" s="84">
        <v>330</v>
      </c>
      <c r="E168" s="61">
        <v>12</v>
      </c>
      <c r="F168" s="61" t="s">
        <v>238</v>
      </c>
      <c r="G168" s="62">
        <f t="shared" si="13"/>
        <v>3960</v>
      </c>
      <c r="H168" s="65">
        <v>0.031</v>
      </c>
      <c r="I168" s="83">
        <f t="shared" si="14"/>
        <v>122.76</v>
      </c>
      <c r="J168" s="35"/>
      <c r="K168" s="35"/>
      <c r="L168" s="35"/>
      <c r="M168" s="35"/>
      <c r="N168" s="35"/>
      <c r="O168" s="35"/>
      <c r="P168" s="35"/>
      <c r="Q168" s="35"/>
    </row>
    <row r="169" spans="1:17" s="1" customFormat="1" ht="19.5" customHeight="1">
      <c r="A169" s="35"/>
      <c r="B169" s="58" t="s">
        <v>65</v>
      </c>
      <c r="C169" s="59" t="s">
        <v>249</v>
      </c>
      <c r="D169" s="62">
        <v>120</v>
      </c>
      <c r="E169" s="61">
        <v>12</v>
      </c>
      <c r="F169" s="61" t="s">
        <v>238</v>
      </c>
      <c r="G169" s="62">
        <f t="shared" si="13"/>
        <v>1440</v>
      </c>
      <c r="H169" s="65">
        <v>0.031</v>
      </c>
      <c r="I169" s="83">
        <f t="shared" si="14"/>
        <v>44.64</v>
      </c>
      <c r="J169" s="35"/>
      <c r="K169" s="35"/>
      <c r="L169" s="35"/>
      <c r="M169" s="35"/>
      <c r="N169" s="35"/>
      <c r="O169" s="35"/>
      <c r="P169" s="35"/>
      <c r="Q169" s="35"/>
    </row>
    <row r="170" spans="1:17" s="1" customFormat="1" ht="19.5" customHeight="1">
      <c r="A170" s="35"/>
      <c r="B170" s="58" t="s">
        <v>64</v>
      </c>
      <c r="C170" s="59" t="s">
        <v>249</v>
      </c>
      <c r="D170" s="62">
        <v>120</v>
      </c>
      <c r="E170" s="61">
        <v>12</v>
      </c>
      <c r="F170" s="61" t="s">
        <v>238</v>
      </c>
      <c r="G170" s="62">
        <f t="shared" si="13"/>
        <v>1440</v>
      </c>
      <c r="H170" s="65">
        <v>0.031</v>
      </c>
      <c r="I170" s="83">
        <f t="shared" si="14"/>
        <v>44.64</v>
      </c>
      <c r="J170" s="35"/>
      <c r="K170" s="35"/>
      <c r="L170" s="35"/>
      <c r="M170" s="35"/>
      <c r="N170" s="35"/>
      <c r="O170" s="35"/>
      <c r="P170" s="35"/>
      <c r="Q170" s="35"/>
    </row>
    <row r="171" spans="1:17" s="1" customFormat="1" ht="19.5" customHeight="1">
      <c r="A171" s="35"/>
      <c r="B171" s="58" t="s">
        <v>200</v>
      </c>
      <c r="C171" s="59" t="s">
        <v>249</v>
      </c>
      <c r="D171" s="62">
        <v>131</v>
      </c>
      <c r="E171" s="61">
        <v>12</v>
      </c>
      <c r="F171" s="61" t="s">
        <v>238</v>
      </c>
      <c r="G171" s="62">
        <f t="shared" si="13"/>
        <v>1572</v>
      </c>
      <c r="H171" s="65">
        <v>0.031</v>
      </c>
      <c r="I171" s="83">
        <f t="shared" si="14"/>
        <v>48.732</v>
      </c>
      <c r="J171" s="35"/>
      <c r="K171" s="35"/>
      <c r="L171" s="35"/>
      <c r="M171" s="35"/>
      <c r="N171" s="35"/>
      <c r="O171" s="35"/>
      <c r="P171" s="35"/>
      <c r="Q171" s="35"/>
    </row>
    <row r="172" spans="1:17" s="1" customFormat="1" ht="19.5" customHeight="1">
      <c r="A172" s="35"/>
      <c r="B172" s="58" t="s">
        <v>47</v>
      </c>
      <c r="C172" s="59" t="s">
        <v>249</v>
      </c>
      <c r="D172" s="62">
        <v>389</v>
      </c>
      <c r="E172" s="61">
        <v>12</v>
      </c>
      <c r="F172" s="61" t="s">
        <v>238</v>
      </c>
      <c r="G172" s="62">
        <f t="shared" si="13"/>
        <v>4668</v>
      </c>
      <c r="H172" s="65">
        <v>0.031</v>
      </c>
      <c r="I172" s="83">
        <f t="shared" si="14"/>
        <v>144.708</v>
      </c>
      <c r="J172" s="35"/>
      <c r="K172" s="35"/>
      <c r="L172" s="35"/>
      <c r="M172" s="35"/>
      <c r="N172" s="35"/>
      <c r="O172" s="35"/>
      <c r="P172" s="35"/>
      <c r="Q172" s="35"/>
    </row>
    <row r="173" spans="1:17" s="1" customFormat="1" ht="19.5" customHeight="1">
      <c r="A173" s="35"/>
      <c r="B173" s="58" t="s">
        <v>69</v>
      </c>
      <c r="C173" s="59" t="s">
        <v>248</v>
      </c>
      <c r="D173" s="62">
        <v>150</v>
      </c>
      <c r="E173" s="61">
        <v>12</v>
      </c>
      <c r="F173" s="61" t="s">
        <v>238</v>
      </c>
      <c r="G173" s="62">
        <f t="shared" si="13"/>
        <v>1800</v>
      </c>
      <c r="H173" s="65">
        <v>0.031</v>
      </c>
      <c r="I173" s="83">
        <f t="shared" si="14"/>
        <v>55.8</v>
      </c>
      <c r="J173" s="35"/>
      <c r="K173" s="35"/>
      <c r="L173" s="35"/>
      <c r="M173" s="35"/>
      <c r="N173" s="35"/>
      <c r="O173" s="35"/>
      <c r="P173" s="35"/>
      <c r="Q173" s="35"/>
    </row>
    <row r="174" spans="1:17" s="1" customFormat="1" ht="19.5" customHeight="1">
      <c r="A174" s="35"/>
      <c r="B174" s="58" t="s">
        <v>48</v>
      </c>
      <c r="C174" s="59" t="s">
        <v>249</v>
      </c>
      <c r="D174" s="62">
        <v>130</v>
      </c>
      <c r="E174" s="61">
        <v>6</v>
      </c>
      <c r="F174" s="61" t="s">
        <v>238</v>
      </c>
      <c r="G174" s="62">
        <f t="shared" si="13"/>
        <v>780</v>
      </c>
      <c r="H174" s="65">
        <v>0.031</v>
      </c>
      <c r="I174" s="83">
        <f t="shared" si="14"/>
        <v>24.18</v>
      </c>
      <c r="J174" s="35"/>
      <c r="K174" s="35"/>
      <c r="L174" s="35"/>
      <c r="M174" s="35"/>
      <c r="N174" s="35"/>
      <c r="O174" s="35"/>
      <c r="P174" s="35"/>
      <c r="Q174" s="35"/>
    </row>
    <row r="175" spans="1:17" s="1" customFormat="1" ht="19.5" customHeight="1">
      <c r="A175" s="35"/>
      <c r="B175" s="58" t="s">
        <v>49</v>
      </c>
      <c r="C175" s="59" t="s">
        <v>249</v>
      </c>
      <c r="D175" s="62">
        <v>102</v>
      </c>
      <c r="E175" s="61">
        <v>6</v>
      </c>
      <c r="F175" s="61" t="s">
        <v>238</v>
      </c>
      <c r="G175" s="62">
        <f t="shared" si="13"/>
        <v>612</v>
      </c>
      <c r="H175" s="65">
        <v>0.031</v>
      </c>
      <c r="I175" s="83">
        <f t="shared" si="14"/>
        <v>18.972</v>
      </c>
      <c r="J175" s="35"/>
      <c r="K175" s="35"/>
      <c r="L175" s="35"/>
      <c r="M175" s="35"/>
      <c r="N175" s="35"/>
      <c r="O175" s="35"/>
      <c r="P175" s="35"/>
      <c r="Q175" s="35"/>
    </row>
    <row r="176" spans="1:17" s="1" customFormat="1" ht="19.5" customHeight="1">
      <c r="A176" s="35"/>
      <c r="B176" s="58" t="s">
        <v>201</v>
      </c>
      <c r="C176" s="59" t="s">
        <v>249</v>
      </c>
      <c r="D176" s="62">
        <v>1311</v>
      </c>
      <c r="E176" s="61">
        <v>12</v>
      </c>
      <c r="F176" s="61" t="s">
        <v>238</v>
      </c>
      <c r="G176" s="62">
        <f t="shared" si="13"/>
        <v>15732</v>
      </c>
      <c r="H176" s="65">
        <v>0.031</v>
      </c>
      <c r="I176" s="83">
        <f t="shared" si="14"/>
        <v>487.692</v>
      </c>
      <c r="J176" s="35"/>
      <c r="K176" s="35"/>
      <c r="L176" s="35"/>
      <c r="M176" s="35"/>
      <c r="N176" s="35"/>
      <c r="O176" s="35"/>
      <c r="P176" s="35"/>
      <c r="Q176" s="35"/>
    </row>
    <row r="177" spans="1:17" s="1" customFormat="1" ht="19.5" customHeight="1">
      <c r="A177" s="35"/>
      <c r="B177" s="58" t="s">
        <v>53</v>
      </c>
      <c r="C177" s="59" t="s">
        <v>249</v>
      </c>
      <c r="D177" s="62">
        <v>224</v>
      </c>
      <c r="E177" s="61">
        <v>12</v>
      </c>
      <c r="F177" s="61" t="s">
        <v>238</v>
      </c>
      <c r="G177" s="62">
        <f t="shared" si="13"/>
        <v>2688</v>
      </c>
      <c r="H177" s="65">
        <v>0.031</v>
      </c>
      <c r="I177" s="83">
        <f t="shared" si="14"/>
        <v>83.328</v>
      </c>
      <c r="J177" s="35"/>
      <c r="K177" s="35"/>
      <c r="L177" s="35"/>
      <c r="M177" s="35"/>
      <c r="N177" s="35"/>
      <c r="O177" s="35"/>
      <c r="P177" s="35"/>
      <c r="Q177" s="35"/>
    </row>
    <row r="178" spans="1:17" s="1" customFormat="1" ht="19.5" customHeight="1">
      <c r="A178" s="35"/>
      <c r="B178" s="58" t="s">
        <v>55</v>
      </c>
      <c r="C178" s="59" t="s">
        <v>249</v>
      </c>
      <c r="D178" s="62">
        <v>272</v>
      </c>
      <c r="E178" s="61">
        <v>12</v>
      </c>
      <c r="F178" s="61" t="s">
        <v>238</v>
      </c>
      <c r="G178" s="62">
        <f t="shared" si="13"/>
        <v>3264</v>
      </c>
      <c r="H178" s="65">
        <v>0.031</v>
      </c>
      <c r="I178" s="83">
        <f t="shared" si="14"/>
        <v>101.184</v>
      </c>
      <c r="J178" s="35"/>
      <c r="K178" s="35"/>
      <c r="L178" s="35"/>
      <c r="M178" s="35"/>
      <c r="N178" s="35"/>
      <c r="O178" s="35"/>
      <c r="P178" s="35"/>
      <c r="Q178" s="35"/>
    </row>
    <row r="179" spans="1:17" s="1" customFormat="1" ht="19.5" customHeight="1">
      <c r="A179" s="35"/>
      <c r="B179" s="58" t="s">
        <v>2</v>
      </c>
      <c r="C179" s="59" t="s">
        <v>249</v>
      </c>
      <c r="D179" s="62">
        <v>90</v>
      </c>
      <c r="E179" s="61">
        <v>6</v>
      </c>
      <c r="F179" s="61" t="s">
        <v>285</v>
      </c>
      <c r="G179" s="62">
        <f>D179*E179</f>
        <v>540</v>
      </c>
      <c r="H179" s="65">
        <v>0.031</v>
      </c>
      <c r="I179" s="83">
        <f>G179*H179</f>
        <v>16.74</v>
      </c>
      <c r="J179" s="35"/>
      <c r="K179" s="35"/>
      <c r="L179" s="35"/>
      <c r="M179" s="35"/>
      <c r="N179" s="35"/>
      <c r="O179" s="35"/>
      <c r="P179" s="35"/>
      <c r="Q179" s="35"/>
    </row>
    <row r="180" spans="1:17" s="1" customFormat="1" ht="19.5" customHeight="1">
      <c r="A180" s="35"/>
      <c r="B180" s="58" t="s">
        <v>1</v>
      </c>
      <c r="C180" s="59" t="s">
        <v>249</v>
      </c>
      <c r="D180" s="62">
        <v>850</v>
      </c>
      <c r="E180" s="61">
        <v>6</v>
      </c>
      <c r="F180" s="61" t="s">
        <v>285</v>
      </c>
      <c r="G180" s="62">
        <f t="shared" si="13"/>
        <v>5100</v>
      </c>
      <c r="H180" s="65">
        <v>0.031</v>
      </c>
      <c r="I180" s="83">
        <f t="shared" si="14"/>
        <v>158.1</v>
      </c>
      <c r="J180" s="35"/>
      <c r="K180" s="35"/>
      <c r="L180" s="35"/>
      <c r="M180" s="35"/>
      <c r="N180" s="35"/>
      <c r="O180" s="35"/>
      <c r="P180" s="35"/>
      <c r="Q180" s="35"/>
    </row>
    <row r="181" spans="1:17" s="1" customFormat="1" ht="19.5" customHeight="1">
      <c r="A181" s="35"/>
      <c r="B181" s="58" t="s">
        <v>61</v>
      </c>
      <c r="C181" s="59" t="s">
        <v>249</v>
      </c>
      <c r="D181" s="62">
        <v>70</v>
      </c>
      <c r="E181" s="61">
        <v>12</v>
      </c>
      <c r="F181" s="61" t="s">
        <v>238</v>
      </c>
      <c r="G181" s="62">
        <f t="shared" si="13"/>
        <v>840</v>
      </c>
      <c r="H181" s="65">
        <v>0.031</v>
      </c>
      <c r="I181" s="83">
        <f t="shared" si="14"/>
        <v>26.04</v>
      </c>
      <c r="J181" s="35"/>
      <c r="K181" s="35"/>
      <c r="L181" s="35"/>
      <c r="M181" s="35"/>
      <c r="N181" s="35"/>
      <c r="O181" s="35"/>
      <c r="P181" s="35"/>
      <c r="Q181" s="35"/>
    </row>
    <row r="182" spans="1:17" s="1" customFormat="1" ht="19.5" customHeight="1">
      <c r="A182" s="35"/>
      <c r="B182" s="58" t="s">
        <v>796</v>
      </c>
      <c r="C182" s="59" t="s">
        <v>249</v>
      </c>
      <c r="D182" s="62">
        <v>2438</v>
      </c>
      <c r="E182" s="61">
        <v>12</v>
      </c>
      <c r="F182" s="61" t="s">
        <v>238</v>
      </c>
      <c r="G182" s="62">
        <f>D182*E182</f>
        <v>29256</v>
      </c>
      <c r="H182" s="65">
        <v>0.031</v>
      </c>
      <c r="I182" s="83">
        <f>G182*H182</f>
        <v>906.936</v>
      </c>
      <c r="J182" s="35"/>
      <c r="K182" s="35"/>
      <c r="L182" s="35"/>
      <c r="M182" s="35"/>
      <c r="N182" s="35"/>
      <c r="O182" s="35"/>
      <c r="P182" s="35"/>
      <c r="Q182" s="35"/>
    </row>
    <row r="183" spans="1:17" s="1" customFormat="1" ht="19.5" customHeight="1">
      <c r="A183" s="35"/>
      <c r="B183" s="58" t="s">
        <v>379</v>
      </c>
      <c r="C183" s="59" t="s">
        <v>249</v>
      </c>
      <c r="D183" s="62">
        <v>856</v>
      </c>
      <c r="E183" s="61">
        <v>12</v>
      </c>
      <c r="F183" s="61" t="s">
        <v>238</v>
      </c>
      <c r="G183" s="62">
        <f t="shared" si="13"/>
        <v>10272</v>
      </c>
      <c r="H183" s="65">
        <v>0.031</v>
      </c>
      <c r="I183" s="83">
        <f t="shared" si="14"/>
        <v>318.432</v>
      </c>
      <c r="J183" s="36"/>
      <c r="K183" s="35"/>
      <c r="L183" s="35"/>
      <c r="M183" s="35"/>
      <c r="N183" s="35"/>
      <c r="O183" s="35"/>
      <c r="P183" s="35"/>
      <c r="Q183" s="35"/>
    </row>
    <row r="184" spans="1:17" s="1" customFormat="1" ht="19.5" customHeight="1" thickBot="1">
      <c r="A184" s="35"/>
      <c r="B184" s="317" t="s">
        <v>245</v>
      </c>
      <c r="C184" s="318"/>
      <c r="D184" s="328">
        <f>SUM(D89:D183)</f>
        <v>69374</v>
      </c>
      <c r="E184" s="329"/>
      <c r="F184" s="329"/>
      <c r="G184" s="330">
        <f>SUM(G89:G183)</f>
        <v>1538206</v>
      </c>
      <c r="H184" s="331"/>
      <c r="I184" s="332">
        <f>SUM(I89:I183)</f>
        <v>47937.82599999999</v>
      </c>
      <c r="J184" s="35"/>
      <c r="K184" s="35"/>
      <c r="L184" s="35"/>
      <c r="M184" s="35"/>
      <c r="N184" s="35"/>
      <c r="O184" s="35"/>
      <c r="P184" s="35"/>
      <c r="Q184" s="35"/>
    </row>
    <row r="185" spans="1:17" s="1" customFormat="1" ht="19.5" customHeight="1">
      <c r="A185" s="35"/>
      <c r="B185" s="37"/>
      <c r="C185" s="37"/>
      <c r="D185" s="115"/>
      <c r="E185" s="76"/>
      <c r="F185" s="76"/>
      <c r="G185" s="116"/>
      <c r="H185" s="334"/>
      <c r="I185" s="117"/>
      <c r="J185" s="35"/>
      <c r="K185" s="35"/>
      <c r="L185" s="35"/>
      <c r="M185" s="35"/>
      <c r="N185" s="35"/>
      <c r="O185" s="35"/>
      <c r="P185" s="35"/>
      <c r="Q185" s="35"/>
    </row>
    <row r="186" spans="1:28" s="1" customFormat="1" ht="19.5" customHeight="1" thickBot="1">
      <c r="A186" s="35"/>
      <c r="B186" s="37" t="s">
        <v>332</v>
      </c>
      <c r="C186" s="36"/>
      <c r="D186" s="37" t="s">
        <v>356</v>
      </c>
      <c r="E186" s="38"/>
      <c r="F186" s="38"/>
      <c r="G186" s="39"/>
      <c r="H186" s="40"/>
      <c r="I186" s="36"/>
      <c r="J186" s="36"/>
      <c r="K186" s="36"/>
      <c r="L186" s="36"/>
      <c r="M186" s="36"/>
      <c r="N186" s="36"/>
      <c r="O186" s="36"/>
      <c r="P186" s="36"/>
      <c r="Q186" s="36"/>
      <c r="R186" s="7"/>
      <c r="S186" s="7"/>
      <c r="T186" s="7"/>
      <c r="U186" s="7"/>
      <c r="V186" s="7"/>
      <c r="W186" s="7"/>
      <c r="X186" s="7"/>
      <c r="Y186" s="7"/>
      <c r="Z186" s="7"/>
      <c r="AA186" s="7"/>
      <c r="AB186" s="7"/>
    </row>
    <row r="187" spans="1:17" s="1" customFormat="1" ht="19.5" customHeight="1" thickBot="1">
      <c r="A187" s="35"/>
      <c r="B187" s="45" t="s">
        <v>217</v>
      </c>
      <c r="C187" s="46"/>
      <c r="D187" s="47" t="s">
        <v>0</v>
      </c>
      <c r="E187" s="47" t="s">
        <v>243</v>
      </c>
      <c r="F187" s="47" t="s">
        <v>237</v>
      </c>
      <c r="G187" s="86" t="s">
        <v>187</v>
      </c>
      <c r="H187" s="87" t="s">
        <v>244</v>
      </c>
      <c r="I187" s="50" t="s">
        <v>311</v>
      </c>
      <c r="J187" s="35"/>
      <c r="K187" s="35"/>
      <c r="L187" s="35"/>
      <c r="M187" s="35"/>
      <c r="N187" s="35"/>
      <c r="O187" s="35"/>
      <c r="P187" s="35"/>
      <c r="Q187" s="35"/>
    </row>
    <row r="188" spans="1:17" s="1" customFormat="1" ht="19.5" customHeight="1">
      <c r="A188" s="35"/>
      <c r="B188" s="88" t="s">
        <v>10</v>
      </c>
      <c r="C188" s="89" t="s">
        <v>280</v>
      </c>
      <c r="D188" s="90">
        <v>103</v>
      </c>
      <c r="E188" s="54">
        <v>104</v>
      </c>
      <c r="F188" s="91" t="s">
        <v>241</v>
      </c>
      <c r="G188" s="92">
        <f aca="true" t="shared" si="15" ref="G188:G210">D188*E188</f>
        <v>10712</v>
      </c>
      <c r="H188" s="56">
        <v>0.047</v>
      </c>
      <c r="I188" s="82">
        <f aca="true" t="shared" si="16" ref="I188:I210">G188*H188</f>
        <v>503.464</v>
      </c>
      <c r="J188" s="35"/>
      <c r="K188" s="35"/>
      <c r="L188" s="35"/>
      <c r="M188" s="35"/>
      <c r="N188" s="35"/>
      <c r="O188" s="35"/>
      <c r="P188" s="35"/>
      <c r="Q188" s="35"/>
    </row>
    <row r="189" spans="1:17" s="1" customFormat="1" ht="19.5" customHeight="1">
      <c r="A189" s="35"/>
      <c r="B189" s="88" t="s">
        <v>388</v>
      </c>
      <c r="C189" s="89" t="s">
        <v>280</v>
      </c>
      <c r="D189" s="90">
        <v>1215</v>
      </c>
      <c r="E189" s="54">
        <v>104</v>
      </c>
      <c r="F189" s="91" t="s">
        <v>241</v>
      </c>
      <c r="G189" s="92">
        <f t="shared" si="15"/>
        <v>126360</v>
      </c>
      <c r="H189" s="65">
        <v>0.047</v>
      </c>
      <c r="I189" s="83">
        <f t="shared" si="16"/>
        <v>5938.92</v>
      </c>
      <c r="J189" s="35"/>
      <c r="K189" s="35"/>
      <c r="L189" s="35"/>
      <c r="M189" s="35"/>
      <c r="N189" s="35"/>
      <c r="O189" s="35"/>
      <c r="P189" s="35"/>
      <c r="Q189" s="35"/>
    </row>
    <row r="190" spans="1:17" s="1" customFormat="1" ht="19.5" customHeight="1">
      <c r="A190" s="35"/>
      <c r="B190" s="88" t="s">
        <v>5</v>
      </c>
      <c r="C190" s="89" t="s">
        <v>280</v>
      </c>
      <c r="D190" s="90">
        <v>430</v>
      </c>
      <c r="E190" s="54">
        <v>52</v>
      </c>
      <c r="F190" s="91" t="s">
        <v>240</v>
      </c>
      <c r="G190" s="92">
        <f t="shared" si="15"/>
        <v>22360</v>
      </c>
      <c r="H190" s="65">
        <v>0.047</v>
      </c>
      <c r="I190" s="83">
        <f t="shared" si="16"/>
        <v>1050.92</v>
      </c>
      <c r="J190" s="35"/>
      <c r="K190" s="35"/>
      <c r="L190" s="35"/>
      <c r="M190" s="35"/>
      <c r="N190" s="35"/>
      <c r="O190" s="35"/>
      <c r="P190" s="35"/>
      <c r="Q190" s="35"/>
    </row>
    <row r="191" spans="1:17" s="1" customFormat="1" ht="19.5" customHeight="1">
      <c r="A191" s="35"/>
      <c r="B191" s="88" t="s">
        <v>13</v>
      </c>
      <c r="C191" s="89" t="s">
        <v>280</v>
      </c>
      <c r="D191" s="90">
        <v>690</v>
      </c>
      <c r="E191" s="54">
        <v>52</v>
      </c>
      <c r="F191" s="91" t="s">
        <v>240</v>
      </c>
      <c r="G191" s="92">
        <f t="shared" si="15"/>
        <v>35880</v>
      </c>
      <c r="H191" s="65">
        <v>0.047</v>
      </c>
      <c r="I191" s="83">
        <f t="shared" si="16"/>
        <v>1686.36</v>
      </c>
      <c r="J191" s="35"/>
      <c r="K191" s="35"/>
      <c r="L191" s="35"/>
      <c r="M191" s="35"/>
      <c r="N191" s="35"/>
      <c r="O191" s="35"/>
      <c r="P191" s="35"/>
      <c r="Q191" s="35"/>
    </row>
    <row r="192" spans="1:17" s="1" customFormat="1" ht="19.5" customHeight="1">
      <c r="A192" s="35"/>
      <c r="B192" s="88" t="s">
        <v>15</v>
      </c>
      <c r="C192" s="89" t="s">
        <v>280</v>
      </c>
      <c r="D192" s="90">
        <v>520</v>
      </c>
      <c r="E192" s="54">
        <v>52</v>
      </c>
      <c r="F192" s="91" t="s">
        <v>240</v>
      </c>
      <c r="G192" s="92">
        <f t="shared" si="15"/>
        <v>27040</v>
      </c>
      <c r="H192" s="65">
        <v>0.047</v>
      </c>
      <c r="I192" s="83">
        <f t="shared" si="16"/>
        <v>1270.88</v>
      </c>
      <c r="J192" s="35"/>
      <c r="K192" s="35"/>
      <c r="L192" s="35"/>
      <c r="M192" s="35"/>
      <c r="N192" s="35"/>
      <c r="O192" s="35"/>
      <c r="P192" s="35"/>
      <c r="Q192" s="35"/>
    </row>
    <row r="193" spans="1:17" s="1" customFormat="1" ht="19.5" customHeight="1">
      <c r="A193" s="35"/>
      <c r="B193" s="88" t="s">
        <v>6</v>
      </c>
      <c r="C193" s="89" t="s">
        <v>280</v>
      </c>
      <c r="D193" s="90">
        <v>200</v>
      </c>
      <c r="E193" s="54">
        <v>52</v>
      </c>
      <c r="F193" s="91" t="s">
        <v>240</v>
      </c>
      <c r="G193" s="92">
        <f t="shared" si="15"/>
        <v>10400</v>
      </c>
      <c r="H193" s="65">
        <v>0.047</v>
      </c>
      <c r="I193" s="83">
        <f t="shared" si="16"/>
        <v>488.8</v>
      </c>
      <c r="J193" s="35"/>
      <c r="K193" s="35"/>
      <c r="L193" s="35"/>
      <c r="M193" s="35"/>
      <c r="N193" s="35"/>
      <c r="O193" s="35"/>
      <c r="P193" s="35"/>
      <c r="Q193" s="35"/>
    </row>
    <row r="194" spans="1:17" s="1" customFormat="1" ht="19.5" customHeight="1">
      <c r="A194" s="35"/>
      <c r="B194" s="88" t="s">
        <v>19</v>
      </c>
      <c r="C194" s="89" t="s">
        <v>280</v>
      </c>
      <c r="D194" s="90">
        <v>1190</v>
      </c>
      <c r="E194" s="54">
        <v>52</v>
      </c>
      <c r="F194" s="91" t="s">
        <v>240</v>
      </c>
      <c r="G194" s="92">
        <f t="shared" si="15"/>
        <v>61880</v>
      </c>
      <c r="H194" s="65">
        <v>0.047</v>
      </c>
      <c r="I194" s="83">
        <f t="shared" si="16"/>
        <v>2908.36</v>
      </c>
      <c r="J194" s="35"/>
      <c r="K194" s="35"/>
      <c r="L194" s="35"/>
      <c r="M194" s="35"/>
      <c r="N194" s="35"/>
      <c r="O194" s="35"/>
      <c r="P194" s="35"/>
      <c r="Q194" s="35"/>
    </row>
    <row r="195" spans="1:17" s="1" customFormat="1" ht="19.5" customHeight="1">
      <c r="A195" s="35"/>
      <c r="B195" s="88" t="s">
        <v>193</v>
      </c>
      <c r="C195" s="89" t="s">
        <v>280</v>
      </c>
      <c r="D195" s="90">
        <v>1536</v>
      </c>
      <c r="E195" s="54">
        <v>25</v>
      </c>
      <c r="F195" s="91" t="s">
        <v>239</v>
      </c>
      <c r="G195" s="92">
        <f t="shared" si="15"/>
        <v>38400</v>
      </c>
      <c r="H195" s="65">
        <v>0.047</v>
      </c>
      <c r="I195" s="83">
        <f t="shared" si="16"/>
        <v>1804.8</v>
      </c>
      <c r="J195" s="35"/>
      <c r="K195" s="35"/>
      <c r="L195" s="35"/>
      <c r="M195" s="35"/>
      <c r="N195" s="35"/>
      <c r="O195" s="35"/>
      <c r="P195" s="35"/>
      <c r="Q195" s="35"/>
    </row>
    <row r="196" spans="1:17" s="1" customFormat="1" ht="19.5" customHeight="1">
      <c r="A196" s="35"/>
      <c r="B196" s="88" t="s">
        <v>22</v>
      </c>
      <c r="C196" s="89" t="s">
        <v>280</v>
      </c>
      <c r="D196" s="90">
        <v>586</v>
      </c>
      <c r="E196" s="54">
        <v>52</v>
      </c>
      <c r="F196" s="91" t="s">
        <v>240</v>
      </c>
      <c r="G196" s="92">
        <f t="shared" si="15"/>
        <v>30472</v>
      </c>
      <c r="H196" s="65">
        <v>0.047</v>
      </c>
      <c r="I196" s="83">
        <f t="shared" si="16"/>
        <v>1432.184</v>
      </c>
      <c r="J196" s="35"/>
      <c r="K196" s="35"/>
      <c r="L196" s="35"/>
      <c r="M196" s="35"/>
      <c r="N196" s="35"/>
      <c r="O196" s="35"/>
      <c r="P196" s="35"/>
      <c r="Q196" s="35"/>
    </row>
    <row r="197" spans="1:17" s="1" customFormat="1" ht="19.5" customHeight="1">
      <c r="A197" s="35"/>
      <c r="B197" s="88" t="s">
        <v>194</v>
      </c>
      <c r="C197" s="89" t="s">
        <v>280</v>
      </c>
      <c r="D197" s="90">
        <v>54</v>
      </c>
      <c r="E197" s="54">
        <v>25</v>
      </c>
      <c r="F197" s="91" t="s">
        <v>239</v>
      </c>
      <c r="G197" s="92">
        <f t="shared" si="15"/>
        <v>1350</v>
      </c>
      <c r="H197" s="65">
        <v>0.047</v>
      </c>
      <c r="I197" s="83">
        <f t="shared" si="16"/>
        <v>63.45</v>
      </c>
      <c r="J197" s="35"/>
      <c r="K197" s="35"/>
      <c r="L197" s="35"/>
      <c r="M197" s="35"/>
      <c r="N197" s="35"/>
      <c r="O197" s="35"/>
      <c r="P197" s="35"/>
      <c r="Q197" s="35"/>
    </row>
    <row r="198" spans="1:17" s="1" customFormat="1" ht="19.5" customHeight="1">
      <c r="A198" s="35"/>
      <c r="B198" s="88" t="s">
        <v>27</v>
      </c>
      <c r="C198" s="89" t="s">
        <v>280</v>
      </c>
      <c r="D198" s="90">
        <v>4305</v>
      </c>
      <c r="E198" s="54">
        <v>52</v>
      </c>
      <c r="F198" s="91" t="s">
        <v>240</v>
      </c>
      <c r="G198" s="92">
        <f t="shared" si="15"/>
        <v>223860</v>
      </c>
      <c r="H198" s="65">
        <v>0.047</v>
      </c>
      <c r="I198" s="83">
        <f t="shared" si="16"/>
        <v>10521.42</v>
      </c>
      <c r="J198" s="35"/>
      <c r="K198" s="35"/>
      <c r="L198" s="35"/>
      <c r="M198" s="35"/>
      <c r="N198" s="35"/>
      <c r="O198" s="35"/>
      <c r="P198" s="35"/>
      <c r="Q198" s="35"/>
    </row>
    <row r="199" spans="1:17" s="1" customFormat="1" ht="19.5" customHeight="1">
      <c r="A199" s="35"/>
      <c r="B199" s="88" t="s">
        <v>123</v>
      </c>
      <c r="C199" s="89" t="s">
        <v>280</v>
      </c>
      <c r="D199" s="90">
        <v>446</v>
      </c>
      <c r="E199" s="54">
        <v>52</v>
      </c>
      <c r="F199" s="91" t="s">
        <v>240</v>
      </c>
      <c r="G199" s="92">
        <f t="shared" si="15"/>
        <v>23192</v>
      </c>
      <c r="H199" s="65">
        <v>0.047</v>
      </c>
      <c r="I199" s="83">
        <f t="shared" si="16"/>
        <v>1090.0240000000001</v>
      </c>
      <c r="J199" s="35"/>
      <c r="K199" s="35"/>
      <c r="L199" s="35"/>
      <c r="M199" s="35"/>
      <c r="N199" s="35"/>
      <c r="O199" s="35"/>
      <c r="P199" s="35"/>
      <c r="Q199" s="35"/>
    </row>
    <row r="200" spans="1:17" s="1" customFormat="1" ht="19.5" customHeight="1">
      <c r="A200" s="35"/>
      <c r="B200" s="88" t="s">
        <v>33</v>
      </c>
      <c r="C200" s="89" t="s">
        <v>280</v>
      </c>
      <c r="D200" s="90">
        <v>240</v>
      </c>
      <c r="E200" s="54">
        <v>52</v>
      </c>
      <c r="F200" s="91" t="s">
        <v>240</v>
      </c>
      <c r="G200" s="92">
        <f t="shared" si="15"/>
        <v>12480</v>
      </c>
      <c r="H200" s="65">
        <v>0.047</v>
      </c>
      <c r="I200" s="83">
        <f t="shared" si="16"/>
        <v>586.56</v>
      </c>
      <c r="J200" s="35"/>
      <c r="K200" s="35"/>
      <c r="L200" s="35"/>
      <c r="M200" s="35"/>
      <c r="N200" s="35"/>
      <c r="O200" s="35"/>
      <c r="P200" s="35"/>
      <c r="Q200" s="35"/>
    </row>
    <row r="201" spans="1:17" s="1" customFormat="1" ht="19.5" customHeight="1">
      <c r="A201" s="35"/>
      <c r="B201" s="88" t="s">
        <v>43</v>
      </c>
      <c r="C201" s="89" t="s">
        <v>280</v>
      </c>
      <c r="D201" s="90">
        <v>2060</v>
      </c>
      <c r="E201" s="54">
        <v>52</v>
      </c>
      <c r="F201" s="91" t="s">
        <v>240</v>
      </c>
      <c r="G201" s="92">
        <f t="shared" si="15"/>
        <v>107120</v>
      </c>
      <c r="H201" s="65">
        <v>0.047</v>
      </c>
      <c r="I201" s="83">
        <f t="shared" si="16"/>
        <v>5034.64</v>
      </c>
      <c r="J201" s="35"/>
      <c r="K201" s="35"/>
      <c r="L201" s="35"/>
      <c r="M201" s="35"/>
      <c r="N201" s="35"/>
      <c r="O201" s="35"/>
      <c r="P201" s="35"/>
      <c r="Q201" s="35"/>
    </row>
    <row r="202" spans="1:17" s="1" customFormat="1" ht="19.5" customHeight="1">
      <c r="A202" s="35"/>
      <c r="B202" s="88" t="s">
        <v>201</v>
      </c>
      <c r="C202" s="89" t="s">
        <v>280</v>
      </c>
      <c r="D202" s="90">
        <v>187</v>
      </c>
      <c r="E202" s="54">
        <v>52</v>
      </c>
      <c r="F202" s="91" t="s">
        <v>240</v>
      </c>
      <c r="G202" s="92">
        <f t="shared" si="15"/>
        <v>9724</v>
      </c>
      <c r="H202" s="65">
        <v>0.047</v>
      </c>
      <c r="I202" s="83">
        <f t="shared" si="16"/>
        <v>457.028</v>
      </c>
      <c r="J202" s="35"/>
      <c r="K202" s="35"/>
      <c r="L202" s="35"/>
      <c r="M202" s="35"/>
      <c r="N202" s="35"/>
      <c r="O202" s="35"/>
      <c r="P202" s="35"/>
      <c r="Q202" s="35"/>
    </row>
    <row r="203" spans="1:17" s="1" customFormat="1" ht="19.5" customHeight="1">
      <c r="A203" s="35"/>
      <c r="B203" s="88" t="s">
        <v>50</v>
      </c>
      <c r="C203" s="89" t="s">
        <v>280</v>
      </c>
      <c r="D203" s="90">
        <v>599</v>
      </c>
      <c r="E203" s="54">
        <v>52</v>
      </c>
      <c r="F203" s="91" t="s">
        <v>240</v>
      </c>
      <c r="G203" s="92">
        <f t="shared" si="15"/>
        <v>31148</v>
      </c>
      <c r="H203" s="65">
        <v>0.047</v>
      </c>
      <c r="I203" s="83">
        <f t="shared" si="16"/>
        <v>1463.956</v>
      </c>
      <c r="J203" s="35"/>
      <c r="K203" s="35"/>
      <c r="L203" s="35"/>
      <c r="M203" s="35"/>
      <c r="N203" s="35"/>
      <c r="O203" s="35"/>
      <c r="P203" s="35"/>
      <c r="Q203" s="35"/>
    </row>
    <row r="204" spans="1:17" s="1" customFormat="1" ht="19.5" customHeight="1">
      <c r="A204" s="35"/>
      <c r="B204" s="88" t="s">
        <v>8</v>
      </c>
      <c r="C204" s="89" t="s">
        <v>280</v>
      </c>
      <c r="D204" s="90">
        <v>103</v>
      </c>
      <c r="E204" s="54">
        <v>12</v>
      </c>
      <c r="F204" s="91" t="s">
        <v>239</v>
      </c>
      <c r="G204" s="92">
        <f t="shared" si="15"/>
        <v>1236</v>
      </c>
      <c r="H204" s="65">
        <v>0.047</v>
      </c>
      <c r="I204" s="83">
        <f t="shared" si="16"/>
        <v>58.092</v>
      </c>
      <c r="J204" s="35"/>
      <c r="K204" s="35"/>
      <c r="L204" s="35"/>
      <c r="M204" s="35"/>
      <c r="N204" s="35"/>
      <c r="O204" s="35"/>
      <c r="P204" s="35"/>
      <c r="Q204" s="35"/>
    </row>
    <row r="205" spans="1:17" s="1" customFormat="1" ht="19.5" customHeight="1">
      <c r="A205" s="35"/>
      <c r="B205" s="88" t="s">
        <v>20</v>
      </c>
      <c r="C205" s="89" t="s">
        <v>280</v>
      </c>
      <c r="D205" s="90">
        <v>100</v>
      </c>
      <c r="E205" s="54">
        <v>12</v>
      </c>
      <c r="F205" s="91" t="s">
        <v>239</v>
      </c>
      <c r="G205" s="92">
        <f t="shared" si="15"/>
        <v>1200</v>
      </c>
      <c r="H205" s="65">
        <v>0.047</v>
      </c>
      <c r="I205" s="83">
        <f t="shared" si="16"/>
        <v>56.4</v>
      </c>
      <c r="J205" s="35"/>
      <c r="K205" s="35"/>
      <c r="L205" s="35"/>
      <c r="M205" s="35"/>
      <c r="N205" s="35"/>
      <c r="O205" s="35"/>
      <c r="P205" s="35"/>
      <c r="Q205" s="35"/>
    </row>
    <row r="206" spans="1:17" s="1" customFormat="1" ht="19.5" customHeight="1">
      <c r="A206" s="35"/>
      <c r="B206" s="88" t="s">
        <v>31</v>
      </c>
      <c r="C206" s="89" t="s">
        <v>280</v>
      </c>
      <c r="D206" s="90">
        <v>2550</v>
      </c>
      <c r="E206" s="54">
        <v>12</v>
      </c>
      <c r="F206" s="91" t="s">
        <v>239</v>
      </c>
      <c r="G206" s="92">
        <f t="shared" si="15"/>
        <v>30600</v>
      </c>
      <c r="H206" s="65">
        <v>0.047</v>
      </c>
      <c r="I206" s="83">
        <f t="shared" si="16"/>
        <v>1438.2</v>
      </c>
      <c r="J206" s="35"/>
      <c r="K206" s="35"/>
      <c r="L206" s="35"/>
      <c r="M206" s="35"/>
      <c r="N206" s="35"/>
      <c r="O206" s="35"/>
      <c r="P206" s="35"/>
      <c r="Q206" s="35"/>
    </row>
    <row r="207" spans="1:17" s="1" customFormat="1" ht="19.5" customHeight="1">
      <c r="A207" s="35"/>
      <c r="B207" s="88" t="s">
        <v>42</v>
      </c>
      <c r="C207" s="89" t="s">
        <v>280</v>
      </c>
      <c r="D207" s="90">
        <v>379</v>
      </c>
      <c r="E207" s="54">
        <v>12</v>
      </c>
      <c r="F207" s="91" t="s">
        <v>238</v>
      </c>
      <c r="G207" s="92">
        <f t="shared" si="15"/>
        <v>4548</v>
      </c>
      <c r="H207" s="65">
        <v>0.047</v>
      </c>
      <c r="I207" s="83">
        <f t="shared" si="16"/>
        <v>213.756</v>
      </c>
      <c r="J207" s="35"/>
      <c r="K207" s="35"/>
      <c r="L207" s="35"/>
      <c r="M207" s="35"/>
      <c r="N207" s="35"/>
      <c r="O207" s="35"/>
      <c r="P207" s="35"/>
      <c r="Q207" s="35"/>
    </row>
    <row r="208" spans="1:17" s="1" customFormat="1" ht="19.5" customHeight="1">
      <c r="A208" s="35"/>
      <c r="B208" s="88" t="s">
        <v>45</v>
      </c>
      <c r="C208" s="89" t="s">
        <v>280</v>
      </c>
      <c r="D208" s="90">
        <v>70</v>
      </c>
      <c r="E208" s="54">
        <v>26</v>
      </c>
      <c r="F208" s="91" t="s">
        <v>354</v>
      </c>
      <c r="G208" s="92">
        <f t="shared" si="15"/>
        <v>1820</v>
      </c>
      <c r="H208" s="65">
        <v>0.047</v>
      </c>
      <c r="I208" s="83">
        <f t="shared" si="16"/>
        <v>85.54</v>
      </c>
      <c r="J208" s="35"/>
      <c r="K208" s="35"/>
      <c r="L208" s="35"/>
      <c r="M208" s="35"/>
      <c r="N208" s="35"/>
      <c r="O208" s="35"/>
      <c r="P208" s="35"/>
      <c r="Q208" s="35"/>
    </row>
    <row r="209" spans="1:17" s="1" customFormat="1" ht="19.5" customHeight="1">
      <c r="A209" s="35"/>
      <c r="B209" s="88" t="s">
        <v>3</v>
      </c>
      <c r="C209" s="89" t="s">
        <v>280</v>
      </c>
      <c r="D209" s="90">
        <v>114</v>
      </c>
      <c r="E209" s="54">
        <v>12</v>
      </c>
      <c r="F209" s="91" t="s">
        <v>238</v>
      </c>
      <c r="G209" s="92">
        <f t="shared" si="15"/>
        <v>1368</v>
      </c>
      <c r="H209" s="65">
        <v>0.047</v>
      </c>
      <c r="I209" s="83">
        <f t="shared" si="16"/>
        <v>64.296</v>
      </c>
      <c r="J209" s="35"/>
      <c r="K209" s="35"/>
      <c r="L209" s="35"/>
      <c r="M209" s="35"/>
      <c r="N209" s="35"/>
      <c r="O209" s="35"/>
      <c r="P209" s="35"/>
      <c r="Q209" s="35"/>
    </row>
    <row r="210" spans="1:17" s="1" customFormat="1" ht="19.5" customHeight="1" thickBot="1">
      <c r="A210" s="35"/>
      <c r="B210" s="88" t="s">
        <v>47</v>
      </c>
      <c r="C210" s="89" t="s">
        <v>280</v>
      </c>
      <c r="D210" s="90">
        <v>452</v>
      </c>
      <c r="E210" s="54">
        <v>12</v>
      </c>
      <c r="F210" s="91" t="s">
        <v>238</v>
      </c>
      <c r="G210" s="92">
        <f t="shared" si="15"/>
        <v>5424</v>
      </c>
      <c r="H210" s="65">
        <v>0.047</v>
      </c>
      <c r="I210" s="83">
        <f t="shared" si="16"/>
        <v>254.928</v>
      </c>
      <c r="J210" s="35"/>
      <c r="K210" s="35"/>
      <c r="L210" s="35"/>
      <c r="M210" s="35"/>
      <c r="N210" s="35"/>
      <c r="O210" s="35"/>
      <c r="P210" s="35"/>
      <c r="Q210" s="35"/>
    </row>
    <row r="211" spans="1:17" s="1" customFormat="1" ht="19.5" customHeight="1" thickBot="1">
      <c r="A211" s="35"/>
      <c r="B211" s="45" t="s">
        <v>281</v>
      </c>
      <c r="C211" s="46"/>
      <c r="D211" s="68">
        <f>SUM(D188:D210)</f>
        <v>18129</v>
      </c>
      <c r="E211" s="69"/>
      <c r="F211" s="69"/>
      <c r="G211" s="93">
        <f>SUM(G188:G210)</f>
        <v>818574</v>
      </c>
      <c r="H211" s="94"/>
      <c r="I211" s="72">
        <f>SUM(I188:I210)</f>
        <v>38472.978</v>
      </c>
      <c r="J211" s="73"/>
      <c r="K211" s="42"/>
      <c r="L211" s="74"/>
      <c r="M211" s="73"/>
      <c r="N211" s="35"/>
      <c r="O211" s="35"/>
      <c r="P211" s="35"/>
      <c r="Q211" s="35"/>
    </row>
    <row r="212" spans="1:34" s="1" customFormat="1" ht="19.5" customHeight="1">
      <c r="A212" s="35"/>
      <c r="B212" s="37" t="s">
        <v>332</v>
      </c>
      <c r="C212" s="36"/>
      <c r="D212" s="37" t="s">
        <v>318</v>
      </c>
      <c r="E212" s="38"/>
      <c r="F212" s="38"/>
      <c r="G212" s="39"/>
      <c r="H212" s="40"/>
      <c r="I212" s="36"/>
      <c r="J212" s="41"/>
      <c r="K212" s="42"/>
      <c r="L212" s="37"/>
      <c r="M212" s="44"/>
      <c r="N212" s="35"/>
      <c r="O212" s="36"/>
      <c r="P212" s="36"/>
      <c r="Q212" s="36"/>
      <c r="R212" s="7"/>
      <c r="S212" s="7"/>
      <c r="T212" s="7"/>
      <c r="U212" s="7"/>
      <c r="V212" s="7"/>
      <c r="W212" s="7"/>
      <c r="X212" s="7"/>
      <c r="Y212" s="7"/>
      <c r="Z212" s="7"/>
      <c r="AA212" s="7"/>
      <c r="AB212" s="7"/>
      <c r="AC212" s="7"/>
      <c r="AD212" s="7"/>
      <c r="AE212" s="7"/>
      <c r="AF212" s="7"/>
      <c r="AG212" s="7"/>
      <c r="AH212" s="7"/>
    </row>
    <row r="213" spans="1:28" s="1" customFormat="1" ht="19.5" customHeight="1" thickBot="1">
      <c r="A213" s="35"/>
      <c r="B213" s="36"/>
      <c r="C213" s="36"/>
      <c r="D213" s="37"/>
      <c r="E213" s="38"/>
      <c r="F213" s="38"/>
      <c r="G213" s="39"/>
      <c r="H213" s="40"/>
      <c r="I213" s="36"/>
      <c r="J213" s="36"/>
      <c r="K213" s="36"/>
      <c r="L213" s="36"/>
      <c r="M213" s="36"/>
      <c r="N213" s="36"/>
      <c r="O213" s="36"/>
      <c r="P213" s="36"/>
      <c r="Q213" s="36"/>
      <c r="R213" s="7"/>
      <c r="S213" s="7"/>
      <c r="T213" s="7"/>
      <c r="U213" s="7"/>
      <c r="V213" s="7"/>
      <c r="W213" s="7"/>
      <c r="X213" s="7"/>
      <c r="Y213" s="7"/>
      <c r="Z213" s="7"/>
      <c r="AA213" s="7"/>
      <c r="AB213" s="7"/>
    </row>
    <row r="214" spans="1:17" s="1" customFormat="1" ht="19.5" customHeight="1" thickBot="1">
      <c r="A214" s="35"/>
      <c r="B214" s="45" t="s">
        <v>217</v>
      </c>
      <c r="C214" s="46"/>
      <c r="D214" s="47" t="s">
        <v>0</v>
      </c>
      <c r="E214" s="47" t="s">
        <v>243</v>
      </c>
      <c r="F214" s="95" t="s">
        <v>237</v>
      </c>
      <c r="G214" s="96" t="s">
        <v>187</v>
      </c>
      <c r="H214" s="49" t="s">
        <v>244</v>
      </c>
      <c r="I214" s="50" t="s">
        <v>311</v>
      </c>
      <c r="J214" s="35"/>
      <c r="K214" s="35"/>
      <c r="L214" s="35"/>
      <c r="M214" s="35"/>
      <c r="N214" s="35"/>
      <c r="O214" s="35"/>
      <c r="P214" s="35"/>
      <c r="Q214" s="35"/>
    </row>
    <row r="215" spans="1:17" s="1" customFormat="1" ht="19.5" customHeight="1">
      <c r="A215" s="35"/>
      <c r="B215" s="58" t="s">
        <v>266</v>
      </c>
      <c r="C215" s="64" t="s">
        <v>276</v>
      </c>
      <c r="D215" s="64">
        <v>2327</v>
      </c>
      <c r="E215" s="84">
        <v>8</v>
      </c>
      <c r="F215" s="200" t="s">
        <v>489</v>
      </c>
      <c r="G215" s="55">
        <f aca="true" t="shared" si="17" ref="G215:G241">D215*E215</f>
        <v>18616</v>
      </c>
      <c r="H215" s="56">
        <v>0.1</v>
      </c>
      <c r="I215" s="57">
        <f aca="true" t="shared" si="18" ref="I215:I241">G215*H215</f>
        <v>1861.6000000000001</v>
      </c>
      <c r="J215" s="35"/>
      <c r="K215" s="35"/>
      <c r="L215" s="35"/>
      <c r="M215" s="35"/>
      <c r="N215" s="35"/>
      <c r="O215" s="35"/>
      <c r="P215" s="35"/>
      <c r="Q215" s="35"/>
    </row>
    <row r="216" spans="1:17" s="1" customFormat="1" ht="19.5" customHeight="1">
      <c r="A216" s="35"/>
      <c r="B216" s="58" t="s">
        <v>400</v>
      </c>
      <c r="C216" s="64" t="s">
        <v>276</v>
      </c>
      <c r="D216" s="64">
        <v>835</v>
      </c>
      <c r="E216" s="84">
        <v>10</v>
      </c>
      <c r="F216" s="200" t="s">
        <v>238</v>
      </c>
      <c r="G216" s="62">
        <f t="shared" si="17"/>
        <v>8350</v>
      </c>
      <c r="H216" s="56">
        <v>0.1</v>
      </c>
      <c r="I216" s="57">
        <f t="shared" si="18"/>
        <v>835</v>
      </c>
      <c r="J216" s="35"/>
      <c r="K216" s="35"/>
      <c r="L216" s="35"/>
      <c r="M216" s="35"/>
      <c r="N216" s="35"/>
      <c r="O216" s="35"/>
      <c r="P216" s="35"/>
      <c r="Q216" s="35"/>
    </row>
    <row r="217" spans="1:17" s="1" customFormat="1" ht="19.5" customHeight="1">
      <c r="A217" s="35"/>
      <c r="B217" s="58" t="s">
        <v>261</v>
      </c>
      <c r="C217" s="64" t="s">
        <v>276</v>
      </c>
      <c r="D217" s="64">
        <v>1375</v>
      </c>
      <c r="E217" s="84">
        <v>4</v>
      </c>
      <c r="F217" s="200" t="s">
        <v>238</v>
      </c>
      <c r="G217" s="62">
        <v>1375</v>
      </c>
      <c r="H217" s="56">
        <v>0.1</v>
      </c>
      <c r="I217" s="57">
        <f t="shared" si="18"/>
        <v>137.5</v>
      </c>
      <c r="J217" s="35"/>
      <c r="K217" s="35"/>
      <c r="L217" s="35"/>
      <c r="M217" s="35"/>
      <c r="N217" s="35"/>
      <c r="O217" s="35"/>
      <c r="P217" s="35"/>
      <c r="Q217" s="35"/>
    </row>
    <row r="218" spans="1:17" s="1" customFormat="1" ht="19.5" customHeight="1">
      <c r="A218" s="35"/>
      <c r="B218" s="58" t="s">
        <v>517</v>
      </c>
      <c r="C218" s="64" t="s">
        <v>276</v>
      </c>
      <c r="D218" s="64">
        <v>882</v>
      </c>
      <c r="E218" s="84">
        <v>4</v>
      </c>
      <c r="F218" s="91" t="s">
        <v>277</v>
      </c>
      <c r="G218" s="62">
        <f t="shared" si="17"/>
        <v>3528</v>
      </c>
      <c r="H218" s="56">
        <v>0.1</v>
      </c>
      <c r="I218" s="57">
        <f t="shared" si="18"/>
        <v>352.8</v>
      </c>
      <c r="J218" s="35"/>
      <c r="K218" s="35"/>
      <c r="L218" s="35"/>
      <c r="M218" s="35"/>
      <c r="N218" s="35"/>
      <c r="O218" s="35"/>
      <c r="P218" s="35"/>
      <c r="Q218" s="35"/>
    </row>
    <row r="219" spans="1:17" s="1" customFormat="1" ht="19.5" customHeight="1">
      <c r="A219" s="35"/>
      <c r="B219" s="58" t="s">
        <v>520</v>
      </c>
      <c r="C219" s="64" t="s">
        <v>276</v>
      </c>
      <c r="D219" s="64">
        <v>322</v>
      </c>
      <c r="E219" s="84">
        <v>2</v>
      </c>
      <c r="F219" s="91" t="s">
        <v>277</v>
      </c>
      <c r="G219" s="62">
        <f>D219*E219</f>
        <v>644</v>
      </c>
      <c r="H219" s="56">
        <v>0.1</v>
      </c>
      <c r="I219" s="57">
        <f>G219*H219</f>
        <v>64.4</v>
      </c>
      <c r="J219" s="35"/>
      <c r="K219" s="35"/>
      <c r="L219" s="35"/>
      <c r="M219" s="35"/>
      <c r="N219" s="35"/>
      <c r="O219" s="35"/>
      <c r="P219" s="35"/>
      <c r="Q219" s="35"/>
    </row>
    <row r="220" spans="1:17" s="1" customFormat="1" ht="19.5" customHeight="1">
      <c r="A220" s="35"/>
      <c r="B220" s="58" t="s">
        <v>490</v>
      </c>
      <c r="C220" s="64" t="s">
        <v>276</v>
      </c>
      <c r="D220" s="64">
        <v>1470</v>
      </c>
      <c r="E220" s="84">
        <v>4</v>
      </c>
      <c r="F220" s="91" t="s">
        <v>277</v>
      </c>
      <c r="G220" s="62">
        <f t="shared" si="17"/>
        <v>5880</v>
      </c>
      <c r="H220" s="56">
        <v>0.1</v>
      </c>
      <c r="I220" s="57">
        <f t="shared" si="18"/>
        <v>588</v>
      </c>
      <c r="J220" s="35"/>
      <c r="K220" s="35"/>
      <c r="L220" s="35"/>
      <c r="M220" s="35"/>
      <c r="N220" s="35"/>
      <c r="O220" s="35"/>
      <c r="P220" s="35"/>
      <c r="Q220" s="35"/>
    </row>
    <row r="221" spans="1:17" s="1" customFormat="1" ht="19.5" customHeight="1">
      <c r="A221" s="35"/>
      <c r="B221" s="58" t="s">
        <v>491</v>
      </c>
      <c r="C221" s="64" t="s">
        <v>276</v>
      </c>
      <c r="D221" s="64">
        <v>824</v>
      </c>
      <c r="E221" s="84">
        <v>4</v>
      </c>
      <c r="F221" s="91" t="s">
        <v>277</v>
      </c>
      <c r="G221" s="62">
        <f t="shared" si="17"/>
        <v>3296</v>
      </c>
      <c r="H221" s="56">
        <v>0.1</v>
      </c>
      <c r="I221" s="57">
        <f t="shared" si="18"/>
        <v>329.6</v>
      </c>
      <c r="J221" s="35"/>
      <c r="K221" s="35"/>
      <c r="L221" s="35"/>
      <c r="M221" s="35"/>
      <c r="N221" s="35"/>
      <c r="O221" s="35"/>
      <c r="P221" s="35"/>
      <c r="Q221" s="35"/>
    </row>
    <row r="222" spans="1:17" s="1" customFormat="1" ht="19.5" customHeight="1">
      <c r="A222" s="35"/>
      <c r="B222" s="58" t="s">
        <v>492</v>
      </c>
      <c r="C222" s="64" t="s">
        <v>276</v>
      </c>
      <c r="D222" s="64">
        <v>2392</v>
      </c>
      <c r="E222" s="84">
        <v>4</v>
      </c>
      <c r="F222" s="91" t="s">
        <v>277</v>
      </c>
      <c r="G222" s="62">
        <f t="shared" si="17"/>
        <v>9568</v>
      </c>
      <c r="H222" s="56">
        <v>0.1</v>
      </c>
      <c r="I222" s="57">
        <f t="shared" si="18"/>
        <v>956.8000000000001</v>
      </c>
      <c r="J222" s="35"/>
      <c r="K222" s="35"/>
      <c r="L222" s="35"/>
      <c r="M222" s="35"/>
      <c r="N222" s="35"/>
      <c r="O222" s="35"/>
      <c r="P222" s="35"/>
      <c r="Q222" s="35"/>
    </row>
    <row r="223" spans="1:17" s="1" customFormat="1" ht="19.5" customHeight="1">
      <c r="A223" s="35"/>
      <c r="B223" s="58" t="s">
        <v>258</v>
      </c>
      <c r="C223" s="64" t="s">
        <v>276</v>
      </c>
      <c r="D223" s="64">
        <v>692</v>
      </c>
      <c r="E223" s="84">
        <v>4</v>
      </c>
      <c r="F223" s="91" t="s">
        <v>277</v>
      </c>
      <c r="G223" s="62">
        <f t="shared" si="17"/>
        <v>2768</v>
      </c>
      <c r="H223" s="56">
        <v>0.1</v>
      </c>
      <c r="I223" s="57">
        <f t="shared" si="18"/>
        <v>276.8</v>
      </c>
      <c r="J223" s="35"/>
      <c r="K223" s="35"/>
      <c r="L223" s="35"/>
      <c r="M223" s="35"/>
      <c r="N223" s="35"/>
      <c r="O223" s="35"/>
      <c r="P223" s="35"/>
      <c r="Q223" s="35"/>
    </row>
    <row r="224" spans="1:17" s="1" customFormat="1" ht="19.5" customHeight="1">
      <c r="A224" s="35"/>
      <c r="B224" s="58" t="s">
        <v>257</v>
      </c>
      <c r="C224" s="64" t="s">
        <v>276</v>
      </c>
      <c r="D224" s="64">
        <v>751</v>
      </c>
      <c r="E224" s="84">
        <v>4</v>
      </c>
      <c r="F224" s="91" t="s">
        <v>277</v>
      </c>
      <c r="G224" s="62">
        <f t="shared" si="17"/>
        <v>3004</v>
      </c>
      <c r="H224" s="56">
        <v>0.1</v>
      </c>
      <c r="I224" s="57">
        <f t="shared" si="18"/>
        <v>300.40000000000003</v>
      </c>
      <c r="J224" s="35"/>
      <c r="K224" s="35"/>
      <c r="L224" s="35"/>
      <c r="M224" s="35"/>
      <c r="N224" s="35"/>
      <c r="O224" s="35"/>
      <c r="P224" s="35"/>
      <c r="Q224" s="35"/>
    </row>
    <row r="225" spans="1:17" s="1" customFormat="1" ht="19.5" customHeight="1">
      <c r="A225" s="35"/>
      <c r="B225" s="58" t="s">
        <v>493</v>
      </c>
      <c r="C225" s="64" t="s">
        <v>276</v>
      </c>
      <c r="D225" s="64">
        <v>4208</v>
      </c>
      <c r="E225" s="84">
        <v>4</v>
      </c>
      <c r="F225" s="91" t="s">
        <v>277</v>
      </c>
      <c r="G225" s="62">
        <f t="shared" si="17"/>
        <v>16832</v>
      </c>
      <c r="H225" s="56">
        <v>0.1</v>
      </c>
      <c r="I225" s="57">
        <f t="shared" si="18"/>
        <v>1683.2</v>
      </c>
      <c r="J225" s="35"/>
      <c r="K225" s="35"/>
      <c r="L225" s="35"/>
      <c r="M225" s="35"/>
      <c r="N225" s="35"/>
      <c r="O225" s="35"/>
      <c r="P225" s="35"/>
      <c r="Q225" s="35"/>
    </row>
    <row r="226" spans="1:17" s="1" customFormat="1" ht="19.5" customHeight="1">
      <c r="A226" s="35"/>
      <c r="B226" s="58" t="s">
        <v>278</v>
      </c>
      <c r="C226" s="64" t="s">
        <v>276</v>
      </c>
      <c r="D226" s="64">
        <v>836</v>
      </c>
      <c r="E226" s="84">
        <v>4</v>
      </c>
      <c r="F226" s="91" t="s">
        <v>277</v>
      </c>
      <c r="G226" s="62">
        <f t="shared" si="17"/>
        <v>3344</v>
      </c>
      <c r="H226" s="56">
        <v>0.1</v>
      </c>
      <c r="I226" s="57">
        <f t="shared" si="18"/>
        <v>334.40000000000003</v>
      </c>
      <c r="J226" s="35"/>
      <c r="K226" s="35"/>
      <c r="L226" s="35"/>
      <c r="M226" s="35"/>
      <c r="N226" s="35"/>
      <c r="O226" s="35"/>
      <c r="P226" s="35"/>
      <c r="Q226" s="35"/>
    </row>
    <row r="227" spans="1:17" s="1" customFormat="1" ht="19.5" customHeight="1">
      <c r="A227" s="35"/>
      <c r="B227" s="58" t="s">
        <v>494</v>
      </c>
      <c r="C227" s="64" t="s">
        <v>276</v>
      </c>
      <c r="D227" s="64">
        <v>688</v>
      </c>
      <c r="E227" s="84">
        <v>4</v>
      </c>
      <c r="F227" s="91" t="s">
        <v>277</v>
      </c>
      <c r="G227" s="62">
        <f t="shared" si="17"/>
        <v>2752</v>
      </c>
      <c r="H227" s="56">
        <v>0.1</v>
      </c>
      <c r="I227" s="57">
        <f t="shared" si="18"/>
        <v>275.2</v>
      </c>
      <c r="J227" s="35"/>
      <c r="K227" s="35"/>
      <c r="L227" s="35"/>
      <c r="M227" s="35"/>
      <c r="N227" s="35"/>
      <c r="O227" s="35"/>
      <c r="P227" s="35"/>
      <c r="Q227" s="35"/>
    </row>
    <row r="228" spans="1:17" s="1" customFormat="1" ht="19.5" customHeight="1">
      <c r="A228" s="35"/>
      <c r="B228" s="58" t="s">
        <v>495</v>
      </c>
      <c r="C228" s="64" t="s">
        <v>276</v>
      </c>
      <c r="D228" s="64">
        <v>658</v>
      </c>
      <c r="E228" s="84">
        <v>4</v>
      </c>
      <c r="F228" s="91" t="s">
        <v>277</v>
      </c>
      <c r="G228" s="62">
        <f t="shared" si="17"/>
        <v>2632</v>
      </c>
      <c r="H228" s="56">
        <v>0.1</v>
      </c>
      <c r="I228" s="57">
        <f t="shared" si="18"/>
        <v>263.2</v>
      </c>
      <c r="J228" s="35"/>
      <c r="K228" s="35"/>
      <c r="L228" s="35"/>
      <c r="M228" s="35"/>
      <c r="N228" s="35"/>
      <c r="O228" s="35"/>
      <c r="P228" s="35"/>
      <c r="Q228" s="35"/>
    </row>
    <row r="229" spans="1:17" s="1" customFormat="1" ht="19.5" customHeight="1">
      <c r="A229" s="35"/>
      <c r="B229" s="58" t="s">
        <v>259</v>
      </c>
      <c r="C229" s="64" t="s">
        <v>276</v>
      </c>
      <c r="D229" s="64">
        <v>1855</v>
      </c>
      <c r="E229" s="84">
        <v>4</v>
      </c>
      <c r="F229" s="91" t="s">
        <v>277</v>
      </c>
      <c r="G229" s="62">
        <f t="shared" si="17"/>
        <v>7420</v>
      </c>
      <c r="H229" s="56">
        <v>0.1</v>
      </c>
      <c r="I229" s="57">
        <f t="shared" si="18"/>
        <v>742</v>
      </c>
      <c r="J229" s="35"/>
      <c r="K229" s="35"/>
      <c r="L229" s="35"/>
      <c r="M229" s="35"/>
      <c r="N229" s="35"/>
      <c r="O229" s="35"/>
      <c r="P229" s="35"/>
      <c r="Q229" s="35"/>
    </row>
    <row r="230" spans="1:17" s="1" customFormat="1" ht="19.5" customHeight="1">
      <c r="A230" s="35"/>
      <c r="B230" s="58" t="s">
        <v>260</v>
      </c>
      <c r="C230" s="64" t="s">
        <v>276</v>
      </c>
      <c r="D230" s="64">
        <v>1357</v>
      </c>
      <c r="E230" s="84">
        <v>4</v>
      </c>
      <c r="F230" s="91" t="s">
        <v>277</v>
      </c>
      <c r="G230" s="62">
        <f t="shared" si="17"/>
        <v>5428</v>
      </c>
      <c r="H230" s="56">
        <v>0.1</v>
      </c>
      <c r="I230" s="57">
        <f t="shared" si="18"/>
        <v>542.8000000000001</v>
      </c>
      <c r="J230" s="35"/>
      <c r="K230" s="35"/>
      <c r="L230" s="35"/>
      <c r="M230" s="35"/>
      <c r="N230" s="35"/>
      <c r="O230" s="35"/>
      <c r="P230" s="35"/>
      <c r="Q230" s="35"/>
    </row>
    <row r="231" spans="1:17" s="1" customFormat="1" ht="19.5" customHeight="1">
      <c r="A231" s="35"/>
      <c r="B231" s="58" t="s">
        <v>496</v>
      </c>
      <c r="C231" s="64" t="s">
        <v>276</v>
      </c>
      <c r="D231" s="64">
        <v>2809</v>
      </c>
      <c r="E231" s="84">
        <v>4</v>
      </c>
      <c r="F231" s="91" t="s">
        <v>277</v>
      </c>
      <c r="G231" s="62">
        <f t="shared" si="17"/>
        <v>11236</v>
      </c>
      <c r="H231" s="56">
        <v>0.1</v>
      </c>
      <c r="I231" s="57">
        <f t="shared" si="18"/>
        <v>1123.6000000000001</v>
      </c>
      <c r="J231" s="35"/>
      <c r="K231" s="35"/>
      <c r="L231" s="35"/>
      <c r="M231" s="35"/>
      <c r="N231" s="35"/>
      <c r="O231" s="35"/>
      <c r="P231" s="35"/>
      <c r="Q231" s="35"/>
    </row>
    <row r="232" spans="1:17" s="1" customFormat="1" ht="19.5" customHeight="1">
      <c r="A232" s="35"/>
      <c r="B232" s="58" t="s">
        <v>262</v>
      </c>
      <c r="C232" s="64" t="s">
        <v>276</v>
      </c>
      <c r="D232" s="64">
        <v>359</v>
      </c>
      <c r="E232" s="84">
        <v>4</v>
      </c>
      <c r="F232" s="91" t="s">
        <v>277</v>
      </c>
      <c r="G232" s="62">
        <f t="shared" si="17"/>
        <v>1436</v>
      </c>
      <c r="H232" s="56">
        <v>0.1</v>
      </c>
      <c r="I232" s="57">
        <f t="shared" si="18"/>
        <v>143.6</v>
      </c>
      <c r="J232" s="35"/>
      <c r="K232" s="35"/>
      <c r="L232" s="35"/>
      <c r="M232" s="35"/>
      <c r="N232" s="35"/>
      <c r="O232" s="35"/>
      <c r="P232" s="35"/>
      <c r="Q232" s="35"/>
    </row>
    <row r="233" spans="1:17" s="1" customFormat="1" ht="19.5" customHeight="1">
      <c r="A233" s="35"/>
      <c r="B233" s="58" t="s">
        <v>263</v>
      </c>
      <c r="C233" s="64" t="s">
        <v>276</v>
      </c>
      <c r="D233" s="64">
        <v>580</v>
      </c>
      <c r="E233" s="84">
        <v>4</v>
      </c>
      <c r="F233" s="97" t="s">
        <v>277</v>
      </c>
      <c r="G233" s="62">
        <f t="shared" si="17"/>
        <v>2320</v>
      </c>
      <c r="H233" s="56">
        <v>0.1</v>
      </c>
      <c r="I233" s="57">
        <f t="shared" si="18"/>
        <v>232</v>
      </c>
      <c r="J233" s="35"/>
      <c r="K233" s="35"/>
      <c r="L233" s="35"/>
      <c r="M233" s="35"/>
      <c r="N233" s="35"/>
      <c r="O233" s="35"/>
      <c r="P233" s="35"/>
      <c r="Q233" s="35"/>
    </row>
    <row r="234" spans="1:17" s="1" customFormat="1" ht="19.5" customHeight="1">
      <c r="A234" s="35"/>
      <c r="B234" s="58" t="s">
        <v>498</v>
      </c>
      <c r="C234" s="64" t="s">
        <v>276</v>
      </c>
      <c r="D234" s="64">
        <v>264</v>
      </c>
      <c r="E234" s="84">
        <v>4</v>
      </c>
      <c r="F234" s="91" t="s">
        <v>277</v>
      </c>
      <c r="G234" s="62">
        <f t="shared" si="17"/>
        <v>1056</v>
      </c>
      <c r="H234" s="56">
        <v>0.1</v>
      </c>
      <c r="I234" s="57">
        <f t="shared" si="18"/>
        <v>105.60000000000001</v>
      </c>
      <c r="J234" s="35"/>
      <c r="K234" s="35"/>
      <c r="L234" s="35"/>
      <c r="M234" s="35"/>
      <c r="N234" s="35"/>
      <c r="O234" s="35"/>
      <c r="P234" s="35"/>
      <c r="Q234" s="35"/>
    </row>
    <row r="235" spans="1:17" s="1" customFormat="1" ht="19.5" customHeight="1">
      <c r="A235" s="35"/>
      <c r="B235" s="58" t="s">
        <v>499</v>
      </c>
      <c r="C235" s="64" t="s">
        <v>276</v>
      </c>
      <c r="D235" s="64">
        <v>165</v>
      </c>
      <c r="E235" s="84">
        <v>0</v>
      </c>
      <c r="F235" s="91" t="s">
        <v>277</v>
      </c>
      <c r="G235" s="62">
        <f t="shared" si="17"/>
        <v>0</v>
      </c>
      <c r="H235" s="56">
        <v>0.1</v>
      </c>
      <c r="I235" s="57">
        <f t="shared" si="18"/>
        <v>0</v>
      </c>
      <c r="J235" s="35"/>
      <c r="K235" s="35"/>
      <c r="L235" s="35"/>
      <c r="M235" s="35"/>
      <c r="N235" s="35"/>
      <c r="O235" s="35"/>
      <c r="P235" s="35"/>
      <c r="Q235" s="35"/>
    </row>
    <row r="236" spans="1:17" s="1" customFormat="1" ht="19.5" customHeight="1">
      <c r="A236" s="35"/>
      <c r="B236" s="58" t="s">
        <v>264</v>
      </c>
      <c r="C236" s="64" t="s">
        <v>276</v>
      </c>
      <c r="D236" s="64">
        <v>1127</v>
      </c>
      <c r="E236" s="84">
        <v>4</v>
      </c>
      <c r="F236" s="91" t="s">
        <v>277</v>
      </c>
      <c r="G236" s="62">
        <f t="shared" si="17"/>
        <v>4508</v>
      </c>
      <c r="H236" s="56">
        <v>0.1</v>
      </c>
      <c r="I236" s="57">
        <f t="shared" si="18"/>
        <v>450.8</v>
      </c>
      <c r="J236" s="35"/>
      <c r="K236" s="35"/>
      <c r="L236" s="35"/>
      <c r="M236" s="35"/>
      <c r="N236" s="35"/>
      <c r="O236" s="35"/>
      <c r="P236" s="35"/>
      <c r="Q236" s="35"/>
    </row>
    <row r="237" spans="1:17" s="1" customFormat="1" ht="19.5" customHeight="1" thickBot="1">
      <c r="A237" s="35"/>
      <c r="B237" s="319" t="s">
        <v>511</v>
      </c>
      <c r="C237" s="326" t="s">
        <v>276</v>
      </c>
      <c r="D237" s="326">
        <v>100</v>
      </c>
      <c r="E237" s="381">
        <v>1</v>
      </c>
      <c r="F237" s="382" t="s">
        <v>277</v>
      </c>
      <c r="G237" s="323">
        <f>D237*E237</f>
        <v>100</v>
      </c>
      <c r="H237" s="331">
        <v>0.1</v>
      </c>
      <c r="I237" s="378">
        <f>G237*H237</f>
        <v>10</v>
      </c>
      <c r="J237" s="35"/>
      <c r="K237" s="35"/>
      <c r="L237" s="35"/>
      <c r="M237" s="35"/>
      <c r="N237" s="35"/>
      <c r="O237" s="35"/>
      <c r="P237" s="35"/>
      <c r="Q237" s="35"/>
    </row>
    <row r="238" spans="1:17" s="1" customFormat="1" ht="19.5" customHeight="1" thickBot="1">
      <c r="A238" s="35"/>
      <c r="B238" s="45" t="s">
        <v>217</v>
      </c>
      <c r="C238" s="46"/>
      <c r="D238" s="47" t="s">
        <v>0</v>
      </c>
      <c r="E238" s="47" t="s">
        <v>243</v>
      </c>
      <c r="F238" s="95" t="s">
        <v>237</v>
      </c>
      <c r="G238" s="96" t="s">
        <v>187</v>
      </c>
      <c r="H238" s="49" t="s">
        <v>244</v>
      </c>
      <c r="I238" s="50" t="s">
        <v>311</v>
      </c>
      <c r="J238" s="35"/>
      <c r="K238" s="35"/>
      <c r="L238" s="35"/>
      <c r="M238" s="35"/>
      <c r="N238" s="35"/>
      <c r="O238" s="35"/>
      <c r="P238" s="35"/>
      <c r="Q238" s="35"/>
    </row>
    <row r="239" spans="1:17" s="1" customFormat="1" ht="19.5" customHeight="1">
      <c r="A239" s="35"/>
      <c r="B239" s="58" t="s">
        <v>265</v>
      </c>
      <c r="C239" s="64" t="s">
        <v>276</v>
      </c>
      <c r="D239" s="64">
        <v>1364</v>
      </c>
      <c r="E239" s="84">
        <v>4</v>
      </c>
      <c r="F239" s="91" t="s">
        <v>239</v>
      </c>
      <c r="G239" s="62">
        <f t="shared" si="17"/>
        <v>5456</v>
      </c>
      <c r="H239" s="56">
        <v>0.1</v>
      </c>
      <c r="I239" s="57">
        <f t="shared" si="18"/>
        <v>545.6</v>
      </c>
      <c r="J239" s="35"/>
      <c r="K239" s="35"/>
      <c r="L239" s="35"/>
      <c r="M239" s="35"/>
      <c r="N239" s="35"/>
      <c r="O239" s="35"/>
      <c r="P239" s="35"/>
      <c r="Q239" s="35"/>
    </row>
    <row r="240" spans="1:17" s="1" customFormat="1" ht="19.5" customHeight="1">
      <c r="A240" s="35"/>
      <c r="B240" s="58" t="s">
        <v>268</v>
      </c>
      <c r="C240" s="64" t="s">
        <v>276</v>
      </c>
      <c r="D240" s="64">
        <v>1244</v>
      </c>
      <c r="E240" s="84">
        <v>4</v>
      </c>
      <c r="F240" s="91" t="s">
        <v>239</v>
      </c>
      <c r="G240" s="62">
        <f t="shared" si="17"/>
        <v>4976</v>
      </c>
      <c r="H240" s="56">
        <v>0.1</v>
      </c>
      <c r="I240" s="57">
        <f t="shared" si="18"/>
        <v>497.6</v>
      </c>
      <c r="J240" s="35"/>
      <c r="K240" s="35"/>
      <c r="L240" s="35"/>
      <c r="M240" s="35"/>
      <c r="N240" s="35"/>
      <c r="O240" s="35"/>
      <c r="P240" s="35"/>
      <c r="Q240" s="35"/>
    </row>
    <row r="241" spans="1:17" s="1" customFormat="1" ht="19.5" customHeight="1">
      <c r="A241" s="35"/>
      <c r="B241" s="58" t="s">
        <v>522</v>
      </c>
      <c r="C241" s="64" t="s">
        <v>276</v>
      </c>
      <c r="D241" s="64">
        <v>1270</v>
      </c>
      <c r="E241" s="84">
        <v>4</v>
      </c>
      <c r="F241" s="91" t="s">
        <v>277</v>
      </c>
      <c r="G241" s="62">
        <f t="shared" si="17"/>
        <v>5080</v>
      </c>
      <c r="H241" s="56">
        <v>0.1</v>
      </c>
      <c r="I241" s="57">
        <f t="shared" si="18"/>
        <v>508</v>
      </c>
      <c r="J241" s="35"/>
      <c r="K241" s="35"/>
      <c r="L241" s="35"/>
      <c r="M241" s="35"/>
      <c r="N241" s="35"/>
      <c r="O241" s="35"/>
      <c r="P241" s="35"/>
      <c r="Q241" s="35"/>
    </row>
    <row r="242" spans="1:17" s="1" customFormat="1" ht="19.5" customHeight="1">
      <c r="A242" s="35"/>
      <c r="B242" s="58" t="s">
        <v>267</v>
      </c>
      <c r="C242" s="64" t="s">
        <v>276</v>
      </c>
      <c r="D242" s="64">
        <v>2360</v>
      </c>
      <c r="E242" s="84">
        <v>4</v>
      </c>
      <c r="F242" s="91" t="s">
        <v>239</v>
      </c>
      <c r="G242" s="62">
        <f aca="true" t="shared" si="19" ref="G242:G268">D242*E242</f>
        <v>9440</v>
      </c>
      <c r="H242" s="56">
        <v>0.1</v>
      </c>
      <c r="I242" s="57">
        <f aca="true" t="shared" si="20" ref="I242:I268">G242*H242</f>
        <v>944</v>
      </c>
      <c r="J242" s="35"/>
      <c r="K242" s="35"/>
      <c r="L242" s="35"/>
      <c r="M242" s="35"/>
      <c r="N242" s="35"/>
      <c r="O242" s="35"/>
      <c r="P242" s="35"/>
      <c r="Q242" s="35"/>
    </row>
    <row r="243" spans="1:17" s="1" customFormat="1" ht="19.5" customHeight="1">
      <c r="A243" s="35"/>
      <c r="B243" s="58" t="s">
        <v>513</v>
      </c>
      <c r="C243" s="64" t="s">
        <v>276</v>
      </c>
      <c r="D243" s="64">
        <v>600</v>
      </c>
      <c r="E243" s="84">
        <v>4</v>
      </c>
      <c r="F243" s="91" t="s">
        <v>239</v>
      </c>
      <c r="G243" s="62">
        <f>D243*E243</f>
        <v>2400</v>
      </c>
      <c r="H243" s="56">
        <v>0.1</v>
      </c>
      <c r="I243" s="57">
        <f>G243*H243</f>
        <v>240</v>
      </c>
      <c r="J243" s="35"/>
      <c r="K243" s="35"/>
      <c r="L243" s="35"/>
      <c r="M243" s="35"/>
      <c r="N243" s="35"/>
      <c r="O243" s="35"/>
      <c r="P243" s="35"/>
      <c r="Q243" s="35"/>
    </row>
    <row r="244" spans="1:17" s="1" customFormat="1" ht="19.5" customHeight="1">
      <c r="A244" s="35"/>
      <c r="B244" s="58" t="s">
        <v>269</v>
      </c>
      <c r="C244" s="64" t="s">
        <v>276</v>
      </c>
      <c r="D244" s="64">
        <v>1604</v>
      </c>
      <c r="E244" s="84">
        <v>4</v>
      </c>
      <c r="F244" s="91" t="s">
        <v>277</v>
      </c>
      <c r="G244" s="62">
        <f t="shared" si="19"/>
        <v>6416</v>
      </c>
      <c r="H244" s="56">
        <v>0.1</v>
      </c>
      <c r="I244" s="57">
        <f t="shared" si="20"/>
        <v>641.6</v>
      </c>
      <c r="J244" s="35"/>
      <c r="K244" s="35"/>
      <c r="L244" s="35"/>
      <c r="M244" s="35"/>
      <c r="N244" s="35"/>
      <c r="O244" s="35"/>
      <c r="P244" s="35"/>
      <c r="Q244" s="35"/>
    </row>
    <row r="245" spans="1:17" s="1" customFormat="1" ht="19.5" customHeight="1">
      <c r="A245" s="35"/>
      <c r="B245" s="58" t="s">
        <v>401</v>
      </c>
      <c r="C245" s="64" t="s">
        <v>276</v>
      </c>
      <c r="D245" s="64">
        <v>1354</v>
      </c>
      <c r="E245" s="84">
        <v>4</v>
      </c>
      <c r="F245" s="91" t="s">
        <v>277</v>
      </c>
      <c r="G245" s="62">
        <f t="shared" si="19"/>
        <v>5416</v>
      </c>
      <c r="H245" s="56">
        <v>0.1</v>
      </c>
      <c r="I245" s="57">
        <f t="shared" si="20"/>
        <v>541.6</v>
      </c>
      <c r="J245" s="35"/>
      <c r="K245" s="35"/>
      <c r="L245" s="35"/>
      <c r="M245" s="35"/>
      <c r="N245" s="35"/>
      <c r="O245" s="35"/>
      <c r="P245" s="35"/>
      <c r="Q245" s="35"/>
    </row>
    <row r="246" spans="1:17" s="1" customFormat="1" ht="19.5" customHeight="1">
      <c r="A246" s="35"/>
      <c r="B246" s="58" t="s">
        <v>37</v>
      </c>
      <c r="C246" s="64" t="s">
        <v>276</v>
      </c>
      <c r="D246" s="64">
        <v>418</v>
      </c>
      <c r="E246" s="84">
        <v>2</v>
      </c>
      <c r="F246" s="91" t="s">
        <v>277</v>
      </c>
      <c r="G246" s="62">
        <f aca="true" t="shared" si="21" ref="G246:G255">D246*E246</f>
        <v>836</v>
      </c>
      <c r="H246" s="56">
        <v>0.1</v>
      </c>
      <c r="I246" s="57">
        <f aca="true" t="shared" si="22" ref="I246:I255">G246*H246</f>
        <v>83.60000000000001</v>
      </c>
      <c r="J246" s="35"/>
      <c r="K246" s="35"/>
      <c r="L246" s="35"/>
      <c r="M246" s="35"/>
      <c r="N246" s="35"/>
      <c r="O246" s="35"/>
      <c r="P246" s="35"/>
      <c r="Q246" s="35"/>
    </row>
    <row r="247" spans="1:17" s="1" customFormat="1" ht="19.5" customHeight="1">
      <c r="A247" s="35"/>
      <c r="B247" s="58" t="s">
        <v>515</v>
      </c>
      <c r="C247" s="64" t="s">
        <v>276</v>
      </c>
      <c r="D247" s="64">
        <v>540</v>
      </c>
      <c r="E247" s="84">
        <v>2</v>
      </c>
      <c r="F247" s="91" t="s">
        <v>277</v>
      </c>
      <c r="G247" s="62">
        <f t="shared" si="21"/>
        <v>1080</v>
      </c>
      <c r="H247" s="56">
        <v>0.1</v>
      </c>
      <c r="I247" s="57">
        <f t="shared" si="22"/>
        <v>108</v>
      </c>
      <c r="J247" s="35"/>
      <c r="K247" s="35"/>
      <c r="L247" s="35"/>
      <c r="M247" s="35"/>
      <c r="N247" s="35"/>
      <c r="O247" s="35"/>
      <c r="P247" s="35"/>
      <c r="Q247" s="35"/>
    </row>
    <row r="248" spans="1:17" s="1" customFormat="1" ht="19.5" customHeight="1">
      <c r="A248" s="35"/>
      <c r="B248" s="58" t="s">
        <v>521</v>
      </c>
      <c r="C248" s="64" t="s">
        <v>276</v>
      </c>
      <c r="D248" s="64">
        <v>450</v>
      </c>
      <c r="E248" s="84">
        <v>12</v>
      </c>
      <c r="F248" s="91" t="s">
        <v>238</v>
      </c>
      <c r="G248" s="62">
        <f t="shared" si="21"/>
        <v>5400</v>
      </c>
      <c r="H248" s="56">
        <v>0.1</v>
      </c>
      <c r="I248" s="57">
        <f t="shared" si="22"/>
        <v>540</v>
      </c>
      <c r="J248" s="35"/>
      <c r="K248" s="35"/>
      <c r="L248" s="35"/>
      <c r="M248" s="35"/>
      <c r="N248" s="35"/>
      <c r="O248" s="35"/>
      <c r="P248" s="35"/>
      <c r="Q248" s="35"/>
    </row>
    <row r="249" spans="1:17" s="1" customFormat="1" ht="19.5" customHeight="1">
      <c r="A249" s="35"/>
      <c r="B249" s="58" t="s">
        <v>514</v>
      </c>
      <c r="C249" s="64" t="s">
        <v>276</v>
      </c>
      <c r="D249" s="64">
        <v>485</v>
      </c>
      <c r="E249" s="84">
        <v>4</v>
      </c>
      <c r="F249" s="91" t="s">
        <v>238</v>
      </c>
      <c r="G249" s="62">
        <f t="shared" si="21"/>
        <v>1940</v>
      </c>
      <c r="H249" s="56">
        <v>0.1</v>
      </c>
      <c r="I249" s="57">
        <f t="shared" si="22"/>
        <v>194</v>
      </c>
      <c r="J249" s="35"/>
      <c r="K249" s="35"/>
      <c r="L249" s="35"/>
      <c r="M249" s="35"/>
      <c r="N249" s="35"/>
      <c r="O249" s="35"/>
      <c r="P249" s="35"/>
      <c r="Q249" s="35"/>
    </row>
    <row r="250" spans="1:17" s="1" customFormat="1" ht="19.5" customHeight="1">
      <c r="A250" s="35"/>
      <c r="B250" s="58" t="s">
        <v>270</v>
      </c>
      <c r="C250" s="64" t="s">
        <v>276</v>
      </c>
      <c r="D250" s="64">
        <v>572</v>
      </c>
      <c r="E250" s="84">
        <v>4</v>
      </c>
      <c r="F250" s="91" t="s">
        <v>285</v>
      </c>
      <c r="G250" s="62">
        <f t="shared" si="21"/>
        <v>2288</v>
      </c>
      <c r="H250" s="56">
        <v>0.1</v>
      </c>
      <c r="I250" s="57">
        <f t="shared" si="22"/>
        <v>228.8</v>
      </c>
      <c r="J250" s="35"/>
      <c r="K250" s="35"/>
      <c r="L250" s="35"/>
      <c r="M250" s="35"/>
      <c r="N250" s="35"/>
      <c r="O250" s="35"/>
      <c r="P250" s="35"/>
      <c r="Q250" s="35"/>
    </row>
    <row r="251" spans="1:17" s="1" customFormat="1" ht="19.5" customHeight="1">
      <c r="A251" s="35"/>
      <c r="B251" s="58" t="s">
        <v>519</v>
      </c>
      <c r="C251" s="64" t="s">
        <v>276</v>
      </c>
      <c r="D251" s="64">
        <v>487</v>
      </c>
      <c r="E251" s="84">
        <v>4</v>
      </c>
      <c r="F251" s="91" t="s">
        <v>277</v>
      </c>
      <c r="G251" s="62">
        <f t="shared" si="21"/>
        <v>1948</v>
      </c>
      <c r="H251" s="56">
        <v>0.1</v>
      </c>
      <c r="I251" s="57">
        <f t="shared" si="22"/>
        <v>194.8</v>
      </c>
      <c r="J251" s="35"/>
      <c r="K251" s="35"/>
      <c r="L251" s="35"/>
      <c r="M251" s="35"/>
      <c r="N251" s="35"/>
      <c r="O251" s="35"/>
      <c r="P251" s="35"/>
      <c r="Q251" s="35"/>
    </row>
    <row r="252" spans="1:17" s="1" customFormat="1" ht="19.5" customHeight="1">
      <c r="A252" s="35"/>
      <c r="B252" s="58" t="s">
        <v>497</v>
      </c>
      <c r="C252" s="64" t="s">
        <v>276</v>
      </c>
      <c r="D252" s="64">
        <v>1547</v>
      </c>
      <c r="E252" s="84">
        <v>4</v>
      </c>
      <c r="F252" s="91" t="s">
        <v>277</v>
      </c>
      <c r="G252" s="62">
        <f t="shared" si="21"/>
        <v>6188</v>
      </c>
      <c r="H252" s="56">
        <v>0.1</v>
      </c>
      <c r="I252" s="57">
        <f t="shared" si="22"/>
        <v>618.8000000000001</v>
      </c>
      <c r="J252" s="35"/>
      <c r="K252" s="35"/>
      <c r="L252" s="35"/>
      <c r="M252" s="35"/>
      <c r="N252" s="35"/>
      <c r="O252" s="35"/>
      <c r="P252" s="35"/>
      <c r="Q252" s="35"/>
    </row>
    <row r="253" spans="1:17" s="1" customFormat="1" ht="19.5" customHeight="1">
      <c r="A253" s="35"/>
      <c r="B253" s="58" t="s">
        <v>512</v>
      </c>
      <c r="C253" s="64" t="s">
        <v>276</v>
      </c>
      <c r="D253" s="64">
        <v>633</v>
      </c>
      <c r="E253" s="84">
        <v>4</v>
      </c>
      <c r="F253" s="91" t="s">
        <v>239</v>
      </c>
      <c r="G253" s="62">
        <f t="shared" si="21"/>
        <v>2532</v>
      </c>
      <c r="H253" s="56">
        <v>0.1</v>
      </c>
      <c r="I253" s="57">
        <f t="shared" si="22"/>
        <v>253.20000000000002</v>
      </c>
      <c r="J253" s="35"/>
      <c r="K253" s="35"/>
      <c r="L253" s="35"/>
      <c r="M253" s="35"/>
      <c r="N253" s="35"/>
      <c r="O253" s="35"/>
      <c r="P253" s="35"/>
      <c r="Q253" s="35"/>
    </row>
    <row r="254" spans="1:17" s="1" customFormat="1" ht="19.5" customHeight="1">
      <c r="A254" s="35"/>
      <c r="B254" s="58" t="s">
        <v>518</v>
      </c>
      <c r="C254" s="64" t="s">
        <v>276</v>
      </c>
      <c r="D254" s="64">
        <v>1314</v>
      </c>
      <c r="E254" s="84">
        <v>4</v>
      </c>
      <c r="F254" s="91" t="s">
        <v>239</v>
      </c>
      <c r="G254" s="62">
        <f t="shared" si="21"/>
        <v>5256</v>
      </c>
      <c r="H254" s="56">
        <v>0.1</v>
      </c>
      <c r="I254" s="57">
        <f t="shared" si="22"/>
        <v>525.6</v>
      </c>
      <c r="J254" s="35"/>
      <c r="K254" s="35"/>
      <c r="L254" s="35"/>
      <c r="M254" s="35"/>
      <c r="N254" s="35"/>
      <c r="O254" s="35"/>
      <c r="P254" s="35"/>
      <c r="Q254" s="35"/>
    </row>
    <row r="255" spans="1:17" s="1" customFormat="1" ht="19.5" customHeight="1">
      <c r="A255" s="35"/>
      <c r="B255" s="58" t="s">
        <v>275</v>
      </c>
      <c r="C255" s="64" t="s">
        <v>276</v>
      </c>
      <c r="D255" s="64">
        <v>322</v>
      </c>
      <c r="E255" s="84">
        <v>4</v>
      </c>
      <c r="F255" s="91" t="s">
        <v>277</v>
      </c>
      <c r="G255" s="62">
        <f t="shared" si="21"/>
        <v>1288</v>
      </c>
      <c r="H255" s="56">
        <v>0.1</v>
      </c>
      <c r="I255" s="57">
        <f t="shared" si="22"/>
        <v>128.8</v>
      </c>
      <c r="J255" s="35"/>
      <c r="K255" s="35"/>
      <c r="L255" s="35"/>
      <c r="M255" s="35"/>
      <c r="N255" s="35"/>
      <c r="O255" s="35"/>
      <c r="P255" s="35"/>
      <c r="Q255" s="35"/>
    </row>
    <row r="256" spans="1:17" s="1" customFormat="1" ht="19.5" customHeight="1">
      <c r="A256" s="35"/>
      <c r="B256" s="58" t="s">
        <v>507</v>
      </c>
      <c r="C256" s="64" t="s">
        <v>276</v>
      </c>
      <c r="D256" s="64">
        <v>4857</v>
      </c>
      <c r="E256" s="84">
        <v>4</v>
      </c>
      <c r="F256" s="91" t="s">
        <v>277</v>
      </c>
      <c r="G256" s="62">
        <f t="shared" si="19"/>
        <v>19428</v>
      </c>
      <c r="H256" s="56">
        <v>0.1</v>
      </c>
      <c r="I256" s="57">
        <f t="shared" si="20"/>
        <v>1942.8000000000002</v>
      </c>
      <c r="J256" s="35"/>
      <c r="K256" s="35"/>
      <c r="L256" s="35"/>
      <c r="M256" s="35"/>
      <c r="N256" s="35"/>
      <c r="O256" s="35"/>
      <c r="P256" s="35"/>
      <c r="Q256" s="35"/>
    </row>
    <row r="257" spans="1:17" s="1" customFormat="1" ht="19.5" customHeight="1">
      <c r="A257" s="35"/>
      <c r="B257" s="58" t="s">
        <v>508</v>
      </c>
      <c r="C257" s="64" t="s">
        <v>276</v>
      </c>
      <c r="D257" s="64">
        <v>886</v>
      </c>
      <c r="E257" s="84">
        <v>4</v>
      </c>
      <c r="F257" s="91" t="s">
        <v>277</v>
      </c>
      <c r="G257" s="62">
        <f t="shared" si="19"/>
        <v>3544</v>
      </c>
      <c r="H257" s="56">
        <v>0.1</v>
      </c>
      <c r="I257" s="57">
        <f t="shared" si="20"/>
        <v>354.40000000000003</v>
      </c>
      <c r="J257" s="35"/>
      <c r="K257" s="35"/>
      <c r="L257" s="35"/>
      <c r="M257" s="35"/>
      <c r="N257" s="35"/>
      <c r="O257" s="35"/>
      <c r="P257" s="35"/>
      <c r="Q257" s="35"/>
    </row>
    <row r="258" spans="1:17" s="1" customFormat="1" ht="19.5" customHeight="1">
      <c r="A258" s="35"/>
      <c r="B258" s="58" t="s">
        <v>503</v>
      </c>
      <c r="C258" s="64" t="s">
        <v>276</v>
      </c>
      <c r="D258" s="64">
        <v>480</v>
      </c>
      <c r="E258" s="84">
        <v>4</v>
      </c>
      <c r="F258" s="91" t="s">
        <v>277</v>
      </c>
      <c r="G258" s="62">
        <f t="shared" si="19"/>
        <v>1920</v>
      </c>
      <c r="H258" s="56">
        <v>0.1</v>
      </c>
      <c r="I258" s="57">
        <f t="shared" si="20"/>
        <v>192</v>
      </c>
      <c r="J258" s="35"/>
      <c r="K258" s="35"/>
      <c r="L258" s="35"/>
      <c r="M258" s="35"/>
      <c r="N258" s="35"/>
      <c r="O258" s="35"/>
      <c r="P258" s="35"/>
      <c r="Q258" s="35"/>
    </row>
    <row r="259" spans="1:17" s="1" customFormat="1" ht="19.5" customHeight="1">
      <c r="A259" s="35"/>
      <c r="B259" s="58" t="s">
        <v>500</v>
      </c>
      <c r="C259" s="64" t="s">
        <v>276</v>
      </c>
      <c r="D259" s="64">
        <v>1628</v>
      </c>
      <c r="E259" s="84">
        <v>4</v>
      </c>
      <c r="F259" s="91" t="s">
        <v>277</v>
      </c>
      <c r="G259" s="62">
        <f t="shared" si="19"/>
        <v>6512</v>
      </c>
      <c r="H259" s="56">
        <v>0.1</v>
      </c>
      <c r="I259" s="57">
        <f t="shared" si="20"/>
        <v>651.2</v>
      </c>
      <c r="J259" s="35"/>
      <c r="K259" s="35"/>
      <c r="L259" s="35"/>
      <c r="M259" s="35"/>
      <c r="N259" s="35"/>
      <c r="O259" s="35"/>
      <c r="P259" s="35"/>
      <c r="Q259" s="35"/>
    </row>
    <row r="260" spans="1:17" s="1" customFormat="1" ht="19.5" customHeight="1">
      <c r="A260" s="35"/>
      <c r="B260" s="58" t="s">
        <v>501</v>
      </c>
      <c r="C260" s="64" t="s">
        <v>276</v>
      </c>
      <c r="D260" s="64">
        <v>824</v>
      </c>
      <c r="E260" s="84">
        <v>4</v>
      </c>
      <c r="F260" s="91" t="s">
        <v>277</v>
      </c>
      <c r="G260" s="62">
        <f t="shared" si="19"/>
        <v>3296</v>
      </c>
      <c r="H260" s="56">
        <v>0.1</v>
      </c>
      <c r="I260" s="57">
        <f t="shared" si="20"/>
        <v>329.6</v>
      </c>
      <c r="J260" s="35"/>
      <c r="K260" s="35"/>
      <c r="L260" s="35"/>
      <c r="M260" s="35"/>
      <c r="N260" s="35"/>
      <c r="O260" s="35"/>
      <c r="P260" s="35"/>
      <c r="Q260" s="35"/>
    </row>
    <row r="261" spans="1:17" s="1" customFormat="1" ht="19.5" customHeight="1">
      <c r="A261" s="35"/>
      <c r="B261" s="58" t="s">
        <v>272</v>
      </c>
      <c r="C261" s="64" t="s">
        <v>276</v>
      </c>
      <c r="D261" s="64">
        <v>268</v>
      </c>
      <c r="E261" s="84">
        <v>4</v>
      </c>
      <c r="F261" s="91" t="s">
        <v>277</v>
      </c>
      <c r="G261" s="62">
        <f t="shared" si="19"/>
        <v>1072</v>
      </c>
      <c r="H261" s="56">
        <v>0.1</v>
      </c>
      <c r="I261" s="57">
        <f t="shared" si="20"/>
        <v>107.2</v>
      </c>
      <c r="J261" s="35"/>
      <c r="K261" s="35"/>
      <c r="L261" s="35"/>
      <c r="M261" s="35"/>
      <c r="N261" s="35"/>
      <c r="O261" s="35"/>
      <c r="P261" s="35"/>
      <c r="Q261" s="35"/>
    </row>
    <row r="262" spans="1:17" s="1" customFormat="1" ht="19.5" customHeight="1">
      <c r="A262" s="35"/>
      <c r="B262" s="58" t="s">
        <v>502</v>
      </c>
      <c r="C262" s="64" t="s">
        <v>276</v>
      </c>
      <c r="D262" s="64">
        <v>402</v>
      </c>
      <c r="E262" s="84">
        <v>4</v>
      </c>
      <c r="F262" s="91" t="s">
        <v>277</v>
      </c>
      <c r="G262" s="62">
        <f t="shared" si="19"/>
        <v>1608</v>
      </c>
      <c r="H262" s="56">
        <v>0.1</v>
      </c>
      <c r="I262" s="57">
        <f t="shared" si="20"/>
        <v>160.8</v>
      </c>
      <c r="J262" s="35"/>
      <c r="K262" s="35"/>
      <c r="L262" s="35"/>
      <c r="M262" s="35"/>
      <c r="N262" s="35"/>
      <c r="O262" s="35"/>
      <c r="P262" s="35"/>
      <c r="Q262" s="35"/>
    </row>
    <row r="263" spans="1:17" s="1" customFormat="1" ht="19.5" customHeight="1" thickBot="1">
      <c r="A263" s="35"/>
      <c r="B263" s="319" t="s">
        <v>273</v>
      </c>
      <c r="C263" s="326" t="s">
        <v>276</v>
      </c>
      <c r="D263" s="326">
        <v>2514</v>
      </c>
      <c r="E263" s="381">
        <v>4</v>
      </c>
      <c r="F263" s="382" t="s">
        <v>277</v>
      </c>
      <c r="G263" s="323">
        <f t="shared" si="19"/>
        <v>10056</v>
      </c>
      <c r="H263" s="331">
        <v>0.1</v>
      </c>
      <c r="I263" s="378">
        <f t="shared" si="20"/>
        <v>1005.6</v>
      </c>
      <c r="J263" s="35"/>
      <c r="K263" s="35"/>
      <c r="L263" s="35"/>
      <c r="M263" s="35"/>
      <c r="N263" s="35"/>
      <c r="O263" s="35"/>
      <c r="P263" s="35"/>
      <c r="Q263" s="35"/>
    </row>
    <row r="264" spans="1:17" s="1" customFormat="1" ht="19.5" customHeight="1" thickBot="1">
      <c r="A264" s="35"/>
      <c r="B264" s="45" t="s">
        <v>217</v>
      </c>
      <c r="C264" s="46"/>
      <c r="D264" s="47" t="s">
        <v>0</v>
      </c>
      <c r="E264" s="47" t="s">
        <v>243</v>
      </c>
      <c r="F264" s="95" t="s">
        <v>237</v>
      </c>
      <c r="G264" s="96" t="s">
        <v>187</v>
      </c>
      <c r="H264" s="49" t="s">
        <v>244</v>
      </c>
      <c r="I264" s="50" t="s">
        <v>311</v>
      </c>
      <c r="J264" s="35"/>
      <c r="K264" s="35"/>
      <c r="L264" s="35"/>
      <c r="M264" s="35"/>
      <c r="N264" s="35"/>
      <c r="O264" s="35"/>
      <c r="P264" s="35"/>
      <c r="Q264" s="35"/>
    </row>
    <row r="265" spans="1:17" s="1" customFormat="1" ht="19.5" customHeight="1">
      <c r="A265" s="35"/>
      <c r="B265" s="58" t="s">
        <v>271</v>
      </c>
      <c r="C265" s="64" t="s">
        <v>276</v>
      </c>
      <c r="D265" s="64">
        <v>832</v>
      </c>
      <c r="E265" s="84">
        <v>4</v>
      </c>
      <c r="F265" s="91" t="s">
        <v>277</v>
      </c>
      <c r="G265" s="62">
        <f t="shared" si="19"/>
        <v>3328</v>
      </c>
      <c r="H265" s="56">
        <v>0.1</v>
      </c>
      <c r="I265" s="57">
        <f t="shared" si="20"/>
        <v>332.8</v>
      </c>
      <c r="J265" s="35"/>
      <c r="K265" s="35"/>
      <c r="L265" s="35"/>
      <c r="M265" s="35"/>
      <c r="N265" s="35"/>
      <c r="O265" s="35"/>
      <c r="P265" s="35"/>
      <c r="Q265" s="35"/>
    </row>
    <row r="266" spans="1:17" s="1" customFormat="1" ht="19.5" customHeight="1">
      <c r="A266" s="35"/>
      <c r="B266" s="58" t="s">
        <v>274</v>
      </c>
      <c r="C266" s="64" t="s">
        <v>276</v>
      </c>
      <c r="D266" s="64">
        <v>2880</v>
      </c>
      <c r="E266" s="84">
        <v>4</v>
      </c>
      <c r="F266" s="91" t="s">
        <v>277</v>
      </c>
      <c r="G266" s="62">
        <f t="shared" si="19"/>
        <v>11520</v>
      </c>
      <c r="H266" s="56">
        <v>0.1</v>
      </c>
      <c r="I266" s="57">
        <f t="shared" si="20"/>
        <v>1152</v>
      </c>
      <c r="J266" s="35"/>
      <c r="K266" s="35"/>
      <c r="L266" s="35"/>
      <c r="M266" s="35"/>
      <c r="N266" s="35"/>
      <c r="O266" s="35"/>
      <c r="P266" s="35"/>
      <c r="Q266" s="35"/>
    </row>
    <row r="267" spans="1:17" s="1" customFormat="1" ht="19.5" customHeight="1">
      <c r="A267" s="35"/>
      <c r="B267" s="58" t="s">
        <v>504</v>
      </c>
      <c r="C267" s="64" t="s">
        <v>276</v>
      </c>
      <c r="D267" s="64">
        <v>350</v>
      </c>
      <c r="E267" s="84">
        <v>4</v>
      </c>
      <c r="F267" s="91" t="s">
        <v>277</v>
      </c>
      <c r="G267" s="62">
        <f t="shared" si="19"/>
        <v>1400</v>
      </c>
      <c r="H267" s="56">
        <v>0.1</v>
      </c>
      <c r="I267" s="57">
        <f t="shared" si="20"/>
        <v>140</v>
      </c>
      <c r="J267" s="35"/>
      <c r="K267" s="35"/>
      <c r="L267" s="35"/>
      <c r="M267" s="35"/>
      <c r="N267" s="35"/>
      <c r="O267" s="35"/>
      <c r="P267" s="35"/>
      <c r="Q267" s="35"/>
    </row>
    <row r="268" spans="1:17" s="1" customFormat="1" ht="19.5" customHeight="1">
      <c r="A268" s="35"/>
      <c r="B268" s="58" t="s">
        <v>505</v>
      </c>
      <c r="C268" s="64" t="s">
        <v>276</v>
      </c>
      <c r="D268" s="64">
        <v>386</v>
      </c>
      <c r="E268" s="84">
        <v>4</v>
      </c>
      <c r="F268" s="91" t="s">
        <v>344</v>
      </c>
      <c r="G268" s="62">
        <f t="shared" si="19"/>
        <v>1544</v>
      </c>
      <c r="H268" s="56">
        <v>0.1</v>
      </c>
      <c r="I268" s="57">
        <f t="shared" si="20"/>
        <v>154.4</v>
      </c>
      <c r="J268" s="35"/>
      <c r="K268" s="35"/>
      <c r="L268" s="35"/>
      <c r="M268" s="35"/>
      <c r="N268" s="35"/>
      <c r="O268" s="35"/>
      <c r="P268" s="35"/>
      <c r="Q268" s="35"/>
    </row>
    <row r="269" spans="1:17" s="1" customFormat="1" ht="19.5" customHeight="1">
      <c r="A269" s="35"/>
      <c r="B269" s="58" t="s">
        <v>509</v>
      </c>
      <c r="C269" s="64" t="s">
        <v>276</v>
      </c>
      <c r="D269" s="64">
        <v>263</v>
      </c>
      <c r="E269" s="84">
        <v>4</v>
      </c>
      <c r="F269" s="91" t="s">
        <v>344</v>
      </c>
      <c r="G269" s="62">
        <f>D269*E269</f>
        <v>1052</v>
      </c>
      <c r="H269" s="56">
        <v>0.1</v>
      </c>
      <c r="I269" s="57">
        <f>G269*H269</f>
        <v>105.2</v>
      </c>
      <c r="J269" s="35"/>
      <c r="K269" s="35"/>
      <c r="L269" s="35"/>
      <c r="M269" s="35"/>
      <c r="N269" s="35"/>
      <c r="O269" s="35"/>
      <c r="P269" s="35"/>
      <c r="Q269" s="35"/>
    </row>
    <row r="270" spans="1:17" s="1" customFormat="1" ht="19.5" customHeight="1">
      <c r="A270" s="35"/>
      <c r="B270" s="58" t="s">
        <v>510</v>
      </c>
      <c r="C270" s="64" t="s">
        <v>276</v>
      </c>
      <c r="D270" s="64">
        <v>344</v>
      </c>
      <c r="E270" s="84">
        <v>4</v>
      </c>
      <c r="F270" s="91" t="s">
        <v>344</v>
      </c>
      <c r="G270" s="62">
        <f>D270*E270</f>
        <v>1376</v>
      </c>
      <c r="H270" s="56">
        <v>0.1</v>
      </c>
      <c r="I270" s="57">
        <f>G270*H270</f>
        <v>137.6</v>
      </c>
      <c r="J270" s="35"/>
      <c r="K270" s="35"/>
      <c r="L270" s="35"/>
      <c r="M270" s="35"/>
      <c r="N270" s="35"/>
      <c r="O270" s="35"/>
      <c r="P270" s="35"/>
      <c r="Q270" s="35"/>
    </row>
    <row r="271" spans="1:17" s="1" customFormat="1" ht="19.5" customHeight="1">
      <c r="A271" s="35"/>
      <c r="B271" s="58" t="s">
        <v>506</v>
      </c>
      <c r="C271" s="64" t="s">
        <v>276</v>
      </c>
      <c r="D271" s="64">
        <v>2772</v>
      </c>
      <c r="E271" s="84">
        <v>4</v>
      </c>
      <c r="F271" s="61" t="s">
        <v>277</v>
      </c>
      <c r="G271" s="62">
        <f>D271*E271</f>
        <v>11088</v>
      </c>
      <c r="H271" s="65">
        <v>0.1</v>
      </c>
      <c r="I271" s="63">
        <f>G271*H271</f>
        <v>1108.8</v>
      </c>
      <c r="J271" s="35"/>
      <c r="K271" s="35"/>
      <c r="L271" s="35"/>
      <c r="M271" s="35"/>
      <c r="N271" s="35"/>
      <c r="O271" s="35"/>
      <c r="P271" s="35"/>
      <c r="Q271" s="35"/>
    </row>
    <row r="272" spans="1:17" s="1" customFormat="1" ht="19.5" customHeight="1" thickBot="1">
      <c r="A272" s="35"/>
      <c r="B272" s="66" t="s">
        <v>516</v>
      </c>
      <c r="C272" s="98" t="s">
        <v>276</v>
      </c>
      <c r="D272" s="98">
        <v>1385</v>
      </c>
      <c r="E272" s="380">
        <v>4</v>
      </c>
      <c r="F272" s="128" t="s">
        <v>277</v>
      </c>
      <c r="G272" s="99">
        <f>D272*E272</f>
        <v>5540</v>
      </c>
      <c r="H272" s="333">
        <v>0.1</v>
      </c>
      <c r="I272" s="176">
        <f>G272*H272</f>
        <v>554</v>
      </c>
      <c r="J272" s="35"/>
      <c r="K272" s="35"/>
      <c r="L272" s="35"/>
      <c r="M272" s="35"/>
      <c r="N272" s="35"/>
      <c r="O272" s="35"/>
      <c r="P272" s="35"/>
      <c r="Q272" s="35"/>
    </row>
    <row r="273" spans="1:17" s="1" customFormat="1" ht="19.5" customHeight="1" thickBot="1">
      <c r="A273" s="35"/>
      <c r="B273" s="45" t="s">
        <v>279</v>
      </c>
      <c r="C273" s="46"/>
      <c r="D273" s="68">
        <f>SUM(D215:D272)</f>
        <v>64511</v>
      </c>
      <c r="E273" s="69"/>
      <c r="F273" s="69"/>
      <c r="G273" s="70">
        <f>SUM(G215:G272)</f>
        <v>268317</v>
      </c>
      <c r="H273" s="71"/>
      <c r="I273" s="72">
        <f>SUM(I215:I272)</f>
        <v>26831.699999999997</v>
      </c>
      <c r="J273" s="35"/>
      <c r="K273" s="35"/>
      <c r="L273" s="35"/>
      <c r="M273" s="35"/>
      <c r="N273" s="35"/>
      <c r="O273" s="35"/>
      <c r="P273" s="35"/>
      <c r="Q273" s="35"/>
    </row>
    <row r="274" spans="1:17" s="1" customFormat="1" ht="19.5" customHeight="1">
      <c r="A274" s="35"/>
      <c r="B274" s="35"/>
      <c r="C274" s="35"/>
      <c r="D274" s="35"/>
      <c r="E274" s="35"/>
      <c r="F274" s="35"/>
      <c r="G274" s="35"/>
      <c r="H274" s="85"/>
      <c r="I274" s="35"/>
      <c r="J274" s="35"/>
      <c r="K274" s="35"/>
      <c r="L274" s="35"/>
      <c r="M274" s="35"/>
      <c r="N274" s="35"/>
      <c r="O274" s="35"/>
      <c r="P274" s="35"/>
      <c r="Q274" s="35"/>
    </row>
    <row r="275" spans="1:34" s="1" customFormat="1" ht="19.5" customHeight="1">
      <c r="A275" s="35"/>
      <c r="B275" s="37" t="s">
        <v>332</v>
      </c>
      <c r="C275" s="36"/>
      <c r="D275" s="37" t="s">
        <v>523</v>
      </c>
      <c r="E275" s="38"/>
      <c r="F275" s="38"/>
      <c r="G275" s="39"/>
      <c r="H275" s="40"/>
      <c r="I275" s="36"/>
      <c r="J275" s="41"/>
      <c r="K275" s="42"/>
      <c r="L275" s="37"/>
      <c r="M275" s="44"/>
      <c r="N275" s="35"/>
      <c r="O275" s="36"/>
      <c r="P275" s="36"/>
      <c r="Q275" s="36"/>
      <c r="R275" s="7"/>
      <c r="S275" s="7"/>
      <c r="T275" s="7"/>
      <c r="U275" s="7"/>
      <c r="V275" s="7"/>
      <c r="W275" s="7"/>
      <c r="X275" s="7"/>
      <c r="Y275" s="7"/>
      <c r="Z275" s="7"/>
      <c r="AA275" s="7"/>
      <c r="AB275" s="7"/>
      <c r="AC275" s="7"/>
      <c r="AD275" s="7"/>
      <c r="AE275" s="7"/>
      <c r="AF275" s="7"/>
      <c r="AG275" s="7"/>
      <c r="AH275" s="7"/>
    </row>
    <row r="276" spans="1:17" s="1" customFormat="1" ht="19.5" customHeight="1" thickBot="1">
      <c r="A276" s="35"/>
      <c r="B276" s="35"/>
      <c r="C276" s="35"/>
      <c r="D276" s="35"/>
      <c r="E276" s="35"/>
      <c r="F276" s="35"/>
      <c r="G276" s="35"/>
      <c r="H276" s="85"/>
      <c r="I276" s="35"/>
      <c r="J276" s="35"/>
      <c r="K276" s="35"/>
      <c r="L276" s="35"/>
      <c r="M276" s="35"/>
      <c r="N276" s="35"/>
      <c r="O276" s="35"/>
      <c r="P276" s="35"/>
      <c r="Q276" s="35"/>
    </row>
    <row r="277" spans="1:17" s="1" customFormat="1" ht="19.5" customHeight="1" thickBot="1">
      <c r="A277" s="35"/>
      <c r="B277" s="45" t="s">
        <v>217</v>
      </c>
      <c r="C277" s="46"/>
      <c r="D277" s="47" t="s">
        <v>0</v>
      </c>
      <c r="E277" s="47" t="s">
        <v>243</v>
      </c>
      <c r="F277" s="95" t="s">
        <v>237</v>
      </c>
      <c r="G277" s="96" t="s">
        <v>187</v>
      </c>
      <c r="H277" s="49" t="s">
        <v>244</v>
      </c>
      <c r="I277" s="50" t="s">
        <v>311</v>
      </c>
      <c r="J277" s="35"/>
      <c r="K277" s="35"/>
      <c r="L277" s="35"/>
      <c r="M277" s="35"/>
      <c r="N277" s="35"/>
      <c r="O277" s="35"/>
      <c r="P277" s="35"/>
      <c r="Q277" s="35"/>
    </row>
    <row r="278" spans="1:17" s="1" customFormat="1" ht="19.5" customHeight="1">
      <c r="A278" s="35"/>
      <c r="B278" s="58" t="s">
        <v>349</v>
      </c>
      <c r="C278" s="64" t="s">
        <v>247</v>
      </c>
      <c r="D278" s="64">
        <v>3093</v>
      </c>
      <c r="E278" s="84">
        <v>4</v>
      </c>
      <c r="F278" s="91" t="s">
        <v>277</v>
      </c>
      <c r="G278" s="62">
        <f aca="true" t="shared" si="23" ref="G278:G288">D278*E278</f>
        <v>12372</v>
      </c>
      <c r="H278" s="56">
        <v>0.02</v>
      </c>
      <c r="I278" s="57">
        <f aca="true" t="shared" si="24" ref="I278:I288">G278*H278</f>
        <v>247.44</v>
      </c>
      <c r="J278" s="35"/>
      <c r="K278" s="35"/>
      <c r="L278" s="35"/>
      <c r="M278" s="35"/>
      <c r="N278" s="35"/>
      <c r="O278" s="35"/>
      <c r="P278" s="35"/>
      <c r="Q278" s="35"/>
    </row>
    <row r="279" spans="1:17" s="1" customFormat="1" ht="19.5" customHeight="1">
      <c r="A279" s="35"/>
      <c r="B279" s="58" t="s">
        <v>349</v>
      </c>
      <c r="C279" s="64" t="s">
        <v>353</v>
      </c>
      <c r="D279" s="64">
        <v>3697</v>
      </c>
      <c r="E279" s="84">
        <v>4</v>
      </c>
      <c r="F279" s="91" t="s">
        <v>277</v>
      </c>
      <c r="G279" s="62">
        <f t="shared" si="23"/>
        <v>14788</v>
      </c>
      <c r="H279" s="56">
        <v>0.1</v>
      </c>
      <c r="I279" s="57">
        <f t="shared" si="24"/>
        <v>1478.8000000000002</v>
      </c>
      <c r="J279" s="35"/>
      <c r="K279" s="35"/>
      <c r="L279" s="35"/>
      <c r="M279" s="35"/>
      <c r="N279" s="35"/>
      <c r="O279" s="35"/>
      <c r="P279" s="35"/>
      <c r="Q279" s="35"/>
    </row>
    <row r="280" spans="1:17" s="1" customFormat="1" ht="19.5" customHeight="1">
      <c r="A280" s="35"/>
      <c r="B280" s="58" t="s">
        <v>350</v>
      </c>
      <c r="C280" s="64" t="s">
        <v>247</v>
      </c>
      <c r="D280" s="64">
        <v>3345</v>
      </c>
      <c r="E280" s="84">
        <v>4</v>
      </c>
      <c r="F280" s="91" t="s">
        <v>277</v>
      </c>
      <c r="G280" s="62">
        <f t="shared" si="23"/>
        <v>13380</v>
      </c>
      <c r="H280" s="56">
        <v>0.02</v>
      </c>
      <c r="I280" s="57">
        <f t="shared" si="24"/>
        <v>267.6</v>
      </c>
      <c r="J280" s="35"/>
      <c r="K280" s="35"/>
      <c r="L280" s="35"/>
      <c r="M280" s="35"/>
      <c r="N280" s="35"/>
      <c r="O280" s="35"/>
      <c r="P280" s="35"/>
      <c r="Q280" s="35"/>
    </row>
    <row r="281" spans="1:17" s="1" customFormat="1" ht="19.5" customHeight="1">
      <c r="A281" s="35"/>
      <c r="B281" s="58" t="s">
        <v>350</v>
      </c>
      <c r="C281" s="64" t="s">
        <v>276</v>
      </c>
      <c r="D281" s="64">
        <v>3922</v>
      </c>
      <c r="E281" s="84">
        <v>4</v>
      </c>
      <c r="F281" s="91" t="s">
        <v>277</v>
      </c>
      <c r="G281" s="62">
        <f t="shared" si="23"/>
        <v>15688</v>
      </c>
      <c r="H281" s="56">
        <v>0.1</v>
      </c>
      <c r="I281" s="57">
        <f t="shared" si="24"/>
        <v>1568.8000000000002</v>
      </c>
      <c r="J281" s="35"/>
      <c r="K281" s="35"/>
      <c r="L281" s="35"/>
      <c r="M281" s="35"/>
      <c r="N281" s="35"/>
      <c r="O281" s="35"/>
      <c r="P281" s="35"/>
      <c r="Q281" s="35"/>
    </row>
    <row r="282" spans="1:17" s="1" customFormat="1" ht="19.5" customHeight="1">
      <c r="A282" s="35"/>
      <c r="B282" s="58" t="s">
        <v>351</v>
      </c>
      <c r="C282" s="64" t="s">
        <v>247</v>
      </c>
      <c r="D282" s="64">
        <v>666</v>
      </c>
      <c r="E282" s="84">
        <v>4</v>
      </c>
      <c r="F282" s="91" t="s">
        <v>277</v>
      </c>
      <c r="G282" s="62">
        <f t="shared" si="23"/>
        <v>2664</v>
      </c>
      <c r="H282" s="56">
        <v>0.02</v>
      </c>
      <c r="I282" s="57">
        <f t="shared" si="24"/>
        <v>53.28</v>
      </c>
      <c r="J282" s="35"/>
      <c r="K282" s="35"/>
      <c r="L282" s="35"/>
      <c r="M282" s="35"/>
      <c r="N282" s="35"/>
      <c r="O282" s="35"/>
      <c r="P282" s="35"/>
      <c r="Q282" s="35"/>
    </row>
    <row r="283" spans="1:17" s="1" customFormat="1" ht="19.5" customHeight="1">
      <c r="A283" s="35"/>
      <c r="B283" s="58" t="s">
        <v>351</v>
      </c>
      <c r="C283" s="64" t="s">
        <v>276</v>
      </c>
      <c r="D283" s="64">
        <v>2392</v>
      </c>
      <c r="E283" s="84">
        <v>4</v>
      </c>
      <c r="F283" s="91" t="s">
        <v>277</v>
      </c>
      <c r="G283" s="62">
        <f t="shared" si="23"/>
        <v>9568</v>
      </c>
      <c r="H283" s="56">
        <v>0.1</v>
      </c>
      <c r="I283" s="57">
        <f t="shared" si="24"/>
        <v>956.8000000000001</v>
      </c>
      <c r="J283" s="35"/>
      <c r="K283" s="35"/>
      <c r="L283" s="35"/>
      <c r="M283" s="35"/>
      <c r="N283" s="35"/>
      <c r="O283" s="35"/>
      <c r="P283" s="35"/>
      <c r="Q283" s="35"/>
    </row>
    <row r="284" spans="1:17" s="1" customFormat="1" ht="19.5" customHeight="1">
      <c r="A284" s="35"/>
      <c r="B284" s="201" t="s">
        <v>366</v>
      </c>
      <c r="C284" s="64" t="s">
        <v>247</v>
      </c>
      <c r="D284" s="64">
        <v>475</v>
      </c>
      <c r="E284" s="84">
        <v>4</v>
      </c>
      <c r="F284" s="91" t="s">
        <v>277</v>
      </c>
      <c r="G284" s="62">
        <f t="shared" si="23"/>
        <v>1900</v>
      </c>
      <c r="H284" s="56">
        <v>0.1</v>
      </c>
      <c r="I284" s="57">
        <f t="shared" si="24"/>
        <v>190</v>
      </c>
      <c r="J284" s="35"/>
      <c r="K284" s="35"/>
      <c r="L284" s="35"/>
      <c r="M284" s="35"/>
      <c r="N284" s="35"/>
      <c r="O284" s="35"/>
      <c r="P284" s="35"/>
      <c r="Q284" s="35"/>
    </row>
    <row r="285" spans="1:17" s="1" customFormat="1" ht="19.5" customHeight="1">
      <c r="A285" s="35"/>
      <c r="B285" s="201" t="s">
        <v>366</v>
      </c>
      <c r="C285" s="64" t="s">
        <v>276</v>
      </c>
      <c r="D285" s="64">
        <v>375</v>
      </c>
      <c r="E285" s="84">
        <v>4</v>
      </c>
      <c r="F285" s="91" t="s">
        <v>277</v>
      </c>
      <c r="G285" s="62">
        <f t="shared" si="23"/>
        <v>1500</v>
      </c>
      <c r="H285" s="56">
        <v>0.1</v>
      </c>
      <c r="I285" s="57">
        <f t="shared" si="24"/>
        <v>150</v>
      </c>
      <c r="J285" s="35"/>
      <c r="K285" s="35"/>
      <c r="L285" s="35"/>
      <c r="M285" s="35"/>
      <c r="N285" s="35"/>
      <c r="O285" s="35"/>
      <c r="P285" s="35"/>
      <c r="Q285" s="35"/>
    </row>
    <row r="286" spans="1:17" s="1" customFormat="1" ht="19.5" customHeight="1">
      <c r="A286" s="35"/>
      <c r="B286" s="201" t="s">
        <v>366</v>
      </c>
      <c r="C286" s="64" t="s">
        <v>249</v>
      </c>
      <c r="D286" s="64">
        <v>70</v>
      </c>
      <c r="E286" s="84">
        <v>4</v>
      </c>
      <c r="F286" s="91" t="s">
        <v>277</v>
      </c>
      <c r="G286" s="62">
        <f t="shared" si="23"/>
        <v>280</v>
      </c>
      <c r="H286" s="56">
        <v>0.031</v>
      </c>
      <c r="I286" s="57">
        <f t="shared" si="24"/>
        <v>8.68</v>
      </c>
      <c r="J286" s="35"/>
      <c r="K286" s="35"/>
      <c r="L286" s="35"/>
      <c r="M286" s="35"/>
      <c r="N286" s="35"/>
      <c r="O286" s="35"/>
      <c r="P286" s="35"/>
      <c r="Q286" s="35"/>
    </row>
    <row r="287" spans="1:17" s="1" customFormat="1" ht="19.5" customHeight="1">
      <c r="A287" s="35"/>
      <c r="B287" s="58" t="s">
        <v>352</v>
      </c>
      <c r="C287" s="64" t="s">
        <v>247</v>
      </c>
      <c r="D287" s="64">
        <v>606</v>
      </c>
      <c r="E287" s="84">
        <v>4</v>
      </c>
      <c r="F287" s="91" t="s">
        <v>277</v>
      </c>
      <c r="G287" s="62">
        <f t="shared" si="23"/>
        <v>2424</v>
      </c>
      <c r="H287" s="56">
        <v>0.02</v>
      </c>
      <c r="I287" s="57">
        <f t="shared" si="24"/>
        <v>48.480000000000004</v>
      </c>
      <c r="J287" s="35"/>
      <c r="K287" s="35"/>
      <c r="L287" s="35"/>
      <c r="M287" s="35"/>
      <c r="N287" s="35"/>
      <c r="O287" s="35"/>
      <c r="P287" s="35"/>
      <c r="Q287" s="35"/>
    </row>
    <row r="288" spans="1:17" s="1" customFormat="1" ht="19.5" customHeight="1">
      <c r="A288" s="35"/>
      <c r="B288" s="58" t="s">
        <v>352</v>
      </c>
      <c r="C288" s="64" t="s">
        <v>276</v>
      </c>
      <c r="D288" s="64">
        <v>846</v>
      </c>
      <c r="E288" s="84">
        <v>4</v>
      </c>
      <c r="F288" s="91" t="s">
        <v>277</v>
      </c>
      <c r="G288" s="62">
        <f t="shared" si="23"/>
        <v>3384</v>
      </c>
      <c r="H288" s="56">
        <v>0.1</v>
      </c>
      <c r="I288" s="57">
        <f t="shared" si="24"/>
        <v>338.40000000000003</v>
      </c>
      <c r="J288" s="35"/>
      <c r="K288" s="35"/>
      <c r="L288" s="35"/>
      <c r="M288" s="35"/>
      <c r="N288" s="35"/>
      <c r="O288" s="35"/>
      <c r="P288" s="35"/>
      <c r="Q288" s="35"/>
    </row>
    <row r="289" spans="1:17" s="1" customFormat="1" ht="19.5" customHeight="1" thickBot="1">
      <c r="A289" s="35"/>
      <c r="B289" s="58" t="s">
        <v>465</v>
      </c>
      <c r="C289" s="64"/>
      <c r="D289" s="64">
        <v>58461</v>
      </c>
      <c r="E289" s="84">
        <v>1</v>
      </c>
      <c r="F289" s="91"/>
      <c r="G289" s="62">
        <f>D289*E289</f>
        <v>58461</v>
      </c>
      <c r="H289" s="56">
        <v>0.055</v>
      </c>
      <c r="I289" s="57">
        <f>G289*H289</f>
        <v>3215.355</v>
      </c>
      <c r="J289" s="35"/>
      <c r="K289" s="35"/>
      <c r="L289" s="35"/>
      <c r="M289" s="35"/>
      <c r="N289" s="35"/>
      <c r="O289" s="35"/>
      <c r="P289" s="35"/>
      <c r="Q289" s="35"/>
    </row>
    <row r="290" spans="1:17" s="1" customFormat="1" ht="19.5" customHeight="1" thickBot="1">
      <c r="A290" s="35"/>
      <c r="B290" s="45" t="s">
        <v>348</v>
      </c>
      <c r="C290" s="46"/>
      <c r="D290" s="68">
        <f>SUM(D228:D288)</f>
        <v>130907</v>
      </c>
      <c r="E290" s="69"/>
      <c r="F290" s="69"/>
      <c r="G290" s="70">
        <f>SUM(G228:G288)</f>
        <v>534625</v>
      </c>
      <c r="H290" s="71"/>
      <c r="I290" s="72">
        <f>SUM(I278:I289)</f>
        <v>8523.635</v>
      </c>
      <c r="J290" s="35"/>
      <c r="K290" s="35"/>
      <c r="L290" s="35"/>
      <c r="M290" s="35"/>
      <c r="N290" s="35"/>
      <c r="O290" s="35"/>
      <c r="P290" s="35"/>
      <c r="Q290" s="35"/>
    </row>
    <row r="291" spans="1:17" s="1" customFormat="1" ht="19.5" customHeight="1">
      <c r="A291" s="35"/>
      <c r="B291" s="35"/>
      <c r="C291" s="35"/>
      <c r="D291" s="35"/>
      <c r="E291" s="35"/>
      <c r="F291" s="35"/>
      <c r="G291" s="35"/>
      <c r="H291" s="85"/>
      <c r="I291" s="35"/>
      <c r="J291" s="35"/>
      <c r="K291" s="35"/>
      <c r="L291" s="35"/>
      <c r="M291" s="35"/>
      <c r="N291" s="35"/>
      <c r="O291" s="35"/>
      <c r="P291" s="35"/>
      <c r="Q291" s="35"/>
    </row>
    <row r="292" spans="1:34" s="1" customFormat="1" ht="19.5" customHeight="1">
      <c r="A292" s="35"/>
      <c r="B292" s="37" t="s">
        <v>332</v>
      </c>
      <c r="C292" s="36"/>
      <c r="D292" s="37" t="s">
        <v>432</v>
      </c>
      <c r="E292" s="38"/>
      <c r="F292" s="38"/>
      <c r="G292" s="39"/>
      <c r="H292" s="40"/>
      <c r="I292" s="36"/>
      <c r="J292" s="41"/>
      <c r="K292" s="42"/>
      <c r="L292" s="37"/>
      <c r="M292" s="44"/>
      <c r="N292" s="35"/>
      <c r="O292" s="36"/>
      <c r="P292" s="36"/>
      <c r="Q292" s="36"/>
      <c r="R292" s="7"/>
      <c r="S292" s="7"/>
      <c r="T292" s="7"/>
      <c r="U292" s="7"/>
      <c r="V292" s="7"/>
      <c r="W292" s="7"/>
      <c r="X292" s="7"/>
      <c r="Y292" s="7"/>
      <c r="Z292" s="7"/>
      <c r="AA292" s="7"/>
      <c r="AB292" s="7"/>
      <c r="AC292" s="7"/>
      <c r="AD292" s="7"/>
      <c r="AE292" s="7"/>
      <c r="AF292" s="7"/>
      <c r="AG292" s="7"/>
      <c r="AH292" s="7"/>
    </row>
    <row r="293" spans="1:17" s="1" customFormat="1" ht="19.5" customHeight="1" thickBot="1">
      <c r="A293" s="35"/>
      <c r="B293" s="37"/>
      <c r="C293" s="37"/>
      <c r="D293" s="42"/>
      <c r="E293" s="37"/>
      <c r="F293" s="37"/>
      <c r="G293" s="42"/>
      <c r="H293" s="230"/>
      <c r="I293" s="178"/>
      <c r="J293" s="35"/>
      <c r="K293" s="35"/>
      <c r="L293" s="35"/>
      <c r="M293" s="35"/>
      <c r="N293" s="35"/>
      <c r="O293" s="35"/>
      <c r="P293" s="35"/>
      <c r="Q293" s="35"/>
    </row>
    <row r="294" spans="1:17" s="1" customFormat="1" ht="19.5" customHeight="1" thickBot="1">
      <c r="A294" s="35"/>
      <c r="B294" s="45" t="s">
        <v>217</v>
      </c>
      <c r="C294" s="47" t="s">
        <v>246</v>
      </c>
      <c r="D294" s="47" t="s">
        <v>448</v>
      </c>
      <c r="E294" s="47" t="s">
        <v>243</v>
      </c>
      <c r="F294" s="47"/>
      <c r="G294" s="48" t="s">
        <v>452</v>
      </c>
      <c r="H294" s="49" t="s">
        <v>244</v>
      </c>
      <c r="I294" s="50" t="s">
        <v>311</v>
      </c>
      <c r="J294" s="35"/>
      <c r="K294" s="35"/>
      <c r="L294" s="35"/>
      <c r="M294" s="35"/>
      <c r="N294" s="35"/>
      <c r="O294" s="35"/>
      <c r="P294" s="35"/>
      <c r="Q294" s="35"/>
    </row>
    <row r="295" spans="1:17" s="1" customFormat="1" ht="19.5" customHeight="1">
      <c r="A295" s="35"/>
      <c r="B295" s="228" t="s">
        <v>434</v>
      </c>
      <c r="C295" s="118" t="s">
        <v>256</v>
      </c>
      <c r="D295" s="55">
        <v>2439</v>
      </c>
      <c r="E295" s="54">
        <v>52</v>
      </c>
      <c r="F295" s="54"/>
      <c r="G295" s="55">
        <f aca="true" t="shared" si="25" ref="G295:G302">D295*E295</f>
        <v>126828</v>
      </c>
      <c r="H295" s="56">
        <v>0.031</v>
      </c>
      <c r="I295" s="57">
        <f aca="true" t="shared" si="26" ref="I295:I307">G295*H295</f>
        <v>3931.668</v>
      </c>
      <c r="J295" s="35"/>
      <c r="K295" s="35"/>
      <c r="L295" s="35"/>
      <c r="M295" s="35"/>
      <c r="N295" s="35"/>
      <c r="O295" s="35"/>
      <c r="P295" s="35"/>
      <c r="Q295" s="35"/>
    </row>
    <row r="296" spans="1:17" s="1" customFormat="1" ht="19.5" customHeight="1">
      <c r="A296" s="35"/>
      <c r="B296" s="232" t="s">
        <v>433</v>
      </c>
      <c r="C296" s="112" t="s">
        <v>256</v>
      </c>
      <c r="D296" s="231">
        <v>8131</v>
      </c>
      <c r="E296" s="61">
        <v>52</v>
      </c>
      <c r="F296" s="61"/>
      <c r="G296" s="62">
        <f t="shared" si="25"/>
        <v>422812</v>
      </c>
      <c r="H296" s="56">
        <v>0.031</v>
      </c>
      <c r="I296" s="63">
        <f t="shared" si="26"/>
        <v>13107.172</v>
      </c>
      <c r="J296" s="35"/>
      <c r="K296" s="35"/>
      <c r="L296" s="35"/>
      <c r="M296" s="35"/>
      <c r="N296" s="35"/>
      <c r="O296" s="35"/>
      <c r="P296" s="35"/>
      <c r="Q296" s="35"/>
    </row>
    <row r="297" spans="1:17" s="1" customFormat="1" ht="19.5" customHeight="1">
      <c r="A297" s="35"/>
      <c r="B297" s="232" t="s">
        <v>433</v>
      </c>
      <c r="C297" s="112" t="s">
        <v>372</v>
      </c>
      <c r="D297" s="234">
        <v>407</v>
      </c>
      <c r="E297" s="54">
        <v>52</v>
      </c>
      <c r="F297" s="61"/>
      <c r="G297" s="92">
        <f t="shared" si="25"/>
        <v>21164</v>
      </c>
      <c r="H297" s="56">
        <v>0.031</v>
      </c>
      <c r="I297" s="63">
        <f t="shared" si="26"/>
        <v>656.084</v>
      </c>
      <c r="J297" s="35"/>
      <c r="K297" s="35"/>
      <c r="L297" s="35"/>
      <c r="M297" s="35"/>
      <c r="N297" s="35"/>
      <c r="O297" s="35"/>
      <c r="P297" s="35"/>
      <c r="Q297" s="35"/>
    </row>
    <row r="298" spans="1:17" s="1" customFormat="1" ht="19.5" customHeight="1">
      <c r="A298" s="35"/>
      <c r="B298" s="233" t="s">
        <v>435</v>
      </c>
      <c r="C298" s="112" t="s">
        <v>256</v>
      </c>
      <c r="D298" s="235">
        <v>2439</v>
      </c>
      <c r="E298" s="54">
        <v>26</v>
      </c>
      <c r="F298" s="54"/>
      <c r="G298" s="55">
        <f t="shared" si="25"/>
        <v>63414</v>
      </c>
      <c r="H298" s="56">
        <v>0.055</v>
      </c>
      <c r="I298" s="57">
        <f t="shared" si="26"/>
        <v>3487.77</v>
      </c>
      <c r="J298" s="35"/>
      <c r="K298" s="35"/>
      <c r="L298" s="35"/>
      <c r="M298" s="35"/>
      <c r="N298" s="35"/>
      <c r="O298" s="35"/>
      <c r="P298" s="35"/>
      <c r="Q298" s="35"/>
    </row>
    <row r="299" spans="1:17" s="1" customFormat="1" ht="19.5" customHeight="1">
      <c r="A299" s="35"/>
      <c r="B299" s="232" t="s">
        <v>435</v>
      </c>
      <c r="C299" s="112" t="s">
        <v>256</v>
      </c>
      <c r="D299" s="231">
        <v>8131</v>
      </c>
      <c r="E299" s="61">
        <v>12</v>
      </c>
      <c r="F299" s="61"/>
      <c r="G299" s="62">
        <f t="shared" si="25"/>
        <v>97572</v>
      </c>
      <c r="H299" s="56">
        <v>0.055</v>
      </c>
      <c r="I299" s="63">
        <f t="shared" si="26"/>
        <v>5366.46</v>
      </c>
      <c r="J299" s="35"/>
      <c r="K299" s="35"/>
      <c r="L299" s="35"/>
      <c r="M299" s="35"/>
      <c r="N299" s="35"/>
      <c r="O299" s="35"/>
      <c r="P299" s="35"/>
      <c r="Q299" s="35"/>
    </row>
    <row r="300" spans="1:17" s="1" customFormat="1" ht="19.5" customHeight="1">
      <c r="A300" s="35"/>
      <c r="B300" s="232" t="s">
        <v>436</v>
      </c>
      <c r="C300" s="112" t="s">
        <v>372</v>
      </c>
      <c r="D300" s="234">
        <v>407</v>
      </c>
      <c r="E300" s="54">
        <v>52</v>
      </c>
      <c r="F300" s="61"/>
      <c r="G300" s="92">
        <f t="shared" si="25"/>
        <v>21164</v>
      </c>
      <c r="H300" s="56">
        <v>0.055</v>
      </c>
      <c r="I300" s="63">
        <f t="shared" si="26"/>
        <v>1164.02</v>
      </c>
      <c r="J300" s="35"/>
      <c r="K300" s="35"/>
      <c r="L300" s="35"/>
      <c r="M300" s="35"/>
      <c r="N300" s="35"/>
      <c r="O300" s="35"/>
      <c r="P300" s="35"/>
      <c r="Q300" s="35"/>
    </row>
    <row r="301" spans="1:17" s="1" customFormat="1" ht="19.5" customHeight="1">
      <c r="A301" s="35"/>
      <c r="B301" s="228" t="s">
        <v>466</v>
      </c>
      <c r="C301" s="118" t="s">
        <v>0</v>
      </c>
      <c r="D301" s="55">
        <v>800</v>
      </c>
      <c r="E301" s="54">
        <v>12</v>
      </c>
      <c r="F301" s="54"/>
      <c r="G301" s="55">
        <f t="shared" si="25"/>
        <v>9600</v>
      </c>
      <c r="H301" s="56">
        <v>0.055</v>
      </c>
      <c r="I301" s="57">
        <f t="shared" si="26"/>
        <v>528</v>
      </c>
      <c r="J301" s="35"/>
      <c r="K301" s="35"/>
      <c r="L301" s="35"/>
      <c r="M301" s="35"/>
      <c r="N301" s="35"/>
      <c r="O301" s="35"/>
      <c r="P301" s="35"/>
      <c r="Q301" s="35"/>
    </row>
    <row r="302" spans="1:17" s="1" customFormat="1" ht="19.5" customHeight="1">
      <c r="A302" s="35"/>
      <c r="B302" s="232" t="s">
        <v>445</v>
      </c>
      <c r="C302" s="112" t="s">
        <v>449</v>
      </c>
      <c r="D302" s="231">
        <v>28</v>
      </c>
      <c r="E302" s="61">
        <v>365</v>
      </c>
      <c r="F302" s="61"/>
      <c r="G302" s="62">
        <f t="shared" si="25"/>
        <v>10220</v>
      </c>
      <c r="H302" s="56">
        <v>1.14</v>
      </c>
      <c r="I302" s="63">
        <f t="shared" si="26"/>
        <v>11650.8</v>
      </c>
      <c r="J302" s="35"/>
      <c r="K302" s="35"/>
      <c r="L302" s="35"/>
      <c r="M302" s="35"/>
      <c r="N302" s="35"/>
      <c r="O302" s="35"/>
      <c r="P302" s="35"/>
      <c r="Q302" s="35"/>
    </row>
    <row r="303" spans="1:17" s="1" customFormat="1" ht="19.5" customHeight="1">
      <c r="A303" s="35"/>
      <c r="B303" s="233" t="s">
        <v>437</v>
      </c>
      <c r="C303" s="112" t="s">
        <v>450</v>
      </c>
      <c r="D303" s="235">
        <v>4</v>
      </c>
      <c r="E303" s="54">
        <v>6</v>
      </c>
      <c r="F303" s="54"/>
      <c r="G303" s="55">
        <v>24</v>
      </c>
      <c r="H303" s="56">
        <v>55</v>
      </c>
      <c r="I303" s="57">
        <f t="shared" si="26"/>
        <v>1320</v>
      </c>
      <c r="J303" s="35"/>
      <c r="K303" s="35"/>
      <c r="L303" s="35"/>
      <c r="M303" s="35"/>
      <c r="N303" s="35"/>
      <c r="O303" s="35"/>
      <c r="P303" s="35"/>
      <c r="Q303" s="35"/>
    </row>
    <row r="304" spans="1:17" s="1" customFormat="1" ht="19.5" customHeight="1">
      <c r="A304" s="35"/>
      <c r="B304" s="233"/>
      <c r="C304" s="112" t="s">
        <v>451</v>
      </c>
      <c r="D304" s="235">
        <v>4</v>
      </c>
      <c r="E304" s="54">
        <v>6</v>
      </c>
      <c r="F304" s="54"/>
      <c r="G304" s="55">
        <v>24</v>
      </c>
      <c r="H304" s="56">
        <v>11</v>
      </c>
      <c r="I304" s="57">
        <f t="shared" si="26"/>
        <v>264</v>
      </c>
      <c r="J304" s="35"/>
      <c r="K304" s="35"/>
      <c r="L304" s="35"/>
      <c r="M304" s="35"/>
      <c r="N304" s="35"/>
      <c r="O304" s="35"/>
      <c r="P304" s="35"/>
      <c r="Q304" s="35"/>
    </row>
    <row r="305" spans="1:17" s="1" customFormat="1" ht="19.5" customHeight="1">
      <c r="A305" s="35"/>
      <c r="B305" s="232" t="s">
        <v>439</v>
      </c>
      <c r="C305" s="112" t="s">
        <v>450</v>
      </c>
      <c r="D305" s="231">
        <v>5</v>
      </c>
      <c r="E305" s="61">
        <v>8</v>
      </c>
      <c r="F305" s="61"/>
      <c r="G305" s="55">
        <f>D305*E305</f>
        <v>40</v>
      </c>
      <c r="H305" s="56">
        <v>55</v>
      </c>
      <c r="I305" s="63">
        <f t="shared" si="26"/>
        <v>2200</v>
      </c>
      <c r="J305" s="35"/>
      <c r="K305" s="35"/>
      <c r="L305" s="35"/>
      <c r="M305" s="35"/>
      <c r="N305" s="35"/>
      <c r="O305" s="35"/>
      <c r="P305" s="35"/>
      <c r="Q305" s="35"/>
    </row>
    <row r="306" spans="1:17" s="1" customFormat="1" ht="19.5" customHeight="1">
      <c r="A306" s="35"/>
      <c r="B306" s="232"/>
      <c r="C306" s="112" t="s">
        <v>451</v>
      </c>
      <c r="D306" s="231">
        <v>5</v>
      </c>
      <c r="E306" s="54">
        <v>8</v>
      </c>
      <c r="F306" s="61"/>
      <c r="G306" s="55">
        <f>D306*E306</f>
        <v>40</v>
      </c>
      <c r="H306" s="56">
        <v>11</v>
      </c>
      <c r="I306" s="63">
        <f t="shared" si="26"/>
        <v>440</v>
      </c>
      <c r="J306" s="35"/>
      <c r="K306" s="35"/>
      <c r="L306" s="35"/>
      <c r="M306" s="35"/>
      <c r="N306" s="35"/>
      <c r="O306" s="35"/>
      <c r="P306" s="35"/>
      <c r="Q306" s="35"/>
    </row>
    <row r="307" spans="1:17" s="1" customFormat="1" ht="19.5" customHeight="1">
      <c r="A307" s="35"/>
      <c r="B307" s="232" t="s">
        <v>440</v>
      </c>
      <c r="C307" s="112" t="s">
        <v>438</v>
      </c>
      <c r="D307" s="234">
        <v>4</v>
      </c>
      <c r="E307" s="54">
        <v>12</v>
      </c>
      <c r="F307" s="61"/>
      <c r="G307" s="92">
        <f>D307*E307</f>
        <v>48</v>
      </c>
      <c r="H307" s="56">
        <v>11</v>
      </c>
      <c r="I307" s="63">
        <f t="shared" si="26"/>
        <v>528</v>
      </c>
      <c r="J307" s="35"/>
      <c r="K307" s="35"/>
      <c r="L307" s="35"/>
      <c r="M307" s="35"/>
      <c r="N307" s="35"/>
      <c r="O307" s="35"/>
      <c r="P307" s="35"/>
      <c r="Q307" s="35"/>
    </row>
    <row r="308" spans="1:17" ht="19.5" customHeight="1">
      <c r="A308" s="35"/>
      <c r="B308" s="236" t="s">
        <v>441</v>
      </c>
      <c r="C308" s="237"/>
      <c r="D308" s="238"/>
      <c r="E308" s="239"/>
      <c r="F308" s="239"/>
      <c r="G308" s="240"/>
      <c r="H308" s="241"/>
      <c r="I308" s="242"/>
      <c r="J308" s="35"/>
      <c r="K308" s="35"/>
      <c r="L308" s="35"/>
      <c r="M308" s="35"/>
      <c r="N308" s="35"/>
      <c r="O308" s="35"/>
      <c r="P308" s="35"/>
      <c r="Q308" s="35"/>
    </row>
    <row r="309" spans="1:17" ht="19.5" customHeight="1">
      <c r="A309" s="35"/>
      <c r="B309" s="243" t="s">
        <v>442</v>
      </c>
      <c r="C309" s="237" t="s">
        <v>453</v>
      </c>
      <c r="D309" s="244">
        <v>3</v>
      </c>
      <c r="E309" s="245">
        <v>34</v>
      </c>
      <c r="F309" s="245"/>
      <c r="G309" s="240">
        <f aca="true" t="shared" si="27" ref="G309:G314">D309*E309</f>
        <v>102</v>
      </c>
      <c r="H309" s="241">
        <v>17</v>
      </c>
      <c r="I309" s="246">
        <f aca="true" t="shared" si="28" ref="I309:I314">G309*H309</f>
        <v>1734</v>
      </c>
      <c r="J309" s="35"/>
      <c r="K309" s="35"/>
      <c r="L309" s="35"/>
      <c r="M309" s="35"/>
      <c r="N309" s="35"/>
      <c r="O309" s="35"/>
      <c r="P309" s="35"/>
      <c r="Q309" s="35"/>
    </row>
    <row r="310" spans="1:17" ht="19.5" customHeight="1">
      <c r="A310" s="35"/>
      <c r="B310" s="243" t="s">
        <v>457</v>
      </c>
      <c r="C310" s="237" t="s">
        <v>438</v>
      </c>
      <c r="D310" s="247">
        <v>2</v>
      </c>
      <c r="E310" s="239">
        <v>34</v>
      </c>
      <c r="F310" s="245"/>
      <c r="G310" s="248">
        <f t="shared" si="27"/>
        <v>68</v>
      </c>
      <c r="H310" s="241">
        <v>14.473</v>
      </c>
      <c r="I310" s="246">
        <f t="shared" si="28"/>
        <v>984.1640000000001</v>
      </c>
      <c r="J310" s="35"/>
      <c r="K310" s="35"/>
      <c r="L310" s="35"/>
      <c r="M310" s="35"/>
      <c r="N310" s="35"/>
      <c r="O310" s="35"/>
      <c r="P310" s="35"/>
      <c r="Q310" s="35"/>
    </row>
    <row r="311" spans="1:17" ht="19.5" customHeight="1">
      <c r="A311" s="35"/>
      <c r="B311" s="236" t="s">
        <v>454</v>
      </c>
      <c r="C311" s="237" t="s">
        <v>443</v>
      </c>
      <c r="D311" s="238">
        <v>1</v>
      </c>
      <c r="E311" s="239">
        <v>34</v>
      </c>
      <c r="F311" s="239"/>
      <c r="G311" s="248">
        <f t="shared" si="27"/>
        <v>34</v>
      </c>
      <c r="H311" s="241">
        <v>24</v>
      </c>
      <c r="I311" s="246">
        <f t="shared" si="28"/>
        <v>816</v>
      </c>
      <c r="J311" s="35"/>
      <c r="K311" s="35"/>
      <c r="L311" s="35"/>
      <c r="M311" s="35"/>
      <c r="N311" s="35"/>
      <c r="O311" s="35"/>
      <c r="P311" s="35"/>
      <c r="Q311" s="35"/>
    </row>
    <row r="312" spans="1:17" ht="19.5" customHeight="1">
      <c r="A312" s="35"/>
      <c r="B312" s="249" t="s">
        <v>455</v>
      </c>
      <c r="C312" s="237" t="s">
        <v>453</v>
      </c>
      <c r="D312" s="250">
        <v>18</v>
      </c>
      <c r="E312" s="245">
        <v>4</v>
      </c>
      <c r="F312" s="245"/>
      <c r="G312" s="251">
        <f t="shared" si="27"/>
        <v>72</v>
      </c>
      <c r="H312" s="252">
        <v>17</v>
      </c>
      <c r="I312" s="246">
        <f t="shared" si="28"/>
        <v>1224</v>
      </c>
      <c r="J312" s="35"/>
      <c r="K312" s="35"/>
      <c r="L312" s="35"/>
      <c r="M312" s="35"/>
      <c r="N312" s="35"/>
      <c r="O312" s="35"/>
      <c r="P312" s="35"/>
      <c r="Q312" s="35"/>
    </row>
    <row r="313" spans="1:17" ht="19.5" customHeight="1">
      <c r="A313" s="35"/>
      <c r="B313" s="243" t="s">
        <v>457</v>
      </c>
      <c r="C313" s="237" t="s">
        <v>438</v>
      </c>
      <c r="D313" s="247">
        <v>3</v>
      </c>
      <c r="E313" s="239">
        <v>4</v>
      </c>
      <c r="F313" s="245"/>
      <c r="G313" s="248">
        <f t="shared" si="27"/>
        <v>12</v>
      </c>
      <c r="H313" s="241">
        <v>14.43</v>
      </c>
      <c r="I313" s="246">
        <f t="shared" si="28"/>
        <v>173.16</v>
      </c>
      <c r="J313" s="35"/>
      <c r="K313" s="35"/>
      <c r="L313" s="35"/>
      <c r="M313" s="35"/>
      <c r="N313" s="35"/>
      <c r="O313" s="35"/>
      <c r="P313" s="35"/>
      <c r="Q313" s="35"/>
    </row>
    <row r="314" spans="1:17" ht="19.5" customHeight="1" thickBot="1">
      <c r="A314" s="35"/>
      <c r="B314" s="253" t="s">
        <v>456</v>
      </c>
      <c r="C314" s="254" t="s">
        <v>438</v>
      </c>
      <c r="D314" s="255">
        <v>7</v>
      </c>
      <c r="E314" s="256">
        <v>4</v>
      </c>
      <c r="F314" s="256"/>
      <c r="G314" s="257">
        <f t="shared" si="27"/>
        <v>28</v>
      </c>
      <c r="H314" s="258">
        <v>11.4</v>
      </c>
      <c r="I314" s="259">
        <f t="shared" si="28"/>
        <v>319.2</v>
      </c>
      <c r="J314" s="35"/>
      <c r="K314" s="35"/>
      <c r="L314" s="35"/>
      <c r="M314" s="35"/>
      <c r="N314" s="35"/>
      <c r="O314" s="35"/>
      <c r="P314" s="35"/>
      <c r="Q314" s="35"/>
    </row>
    <row r="315" spans="1:17" ht="19.5" customHeight="1" thickBot="1">
      <c r="A315" s="35"/>
      <c r="B315" s="260"/>
      <c r="C315" s="261"/>
      <c r="D315" s="262"/>
      <c r="E315" s="263"/>
      <c r="F315" s="264"/>
      <c r="G315" s="265"/>
      <c r="H315" s="266"/>
      <c r="I315" s="267"/>
      <c r="J315" s="35"/>
      <c r="K315" s="35"/>
      <c r="L315" s="35"/>
      <c r="M315" s="35"/>
      <c r="N315" s="35"/>
      <c r="O315" s="35"/>
      <c r="P315" s="35"/>
      <c r="Q315" s="35"/>
    </row>
    <row r="316" spans="1:17" ht="19.5" customHeight="1" thickBot="1">
      <c r="A316" s="35"/>
      <c r="B316" s="108" t="s">
        <v>444</v>
      </c>
      <c r="C316" s="46"/>
      <c r="D316" s="229"/>
      <c r="E316" s="46"/>
      <c r="F316" s="109"/>
      <c r="G316" s="110"/>
      <c r="H316" s="49"/>
      <c r="I316" s="111">
        <f>SUM(I295:I315)</f>
        <v>49894.498</v>
      </c>
      <c r="J316" s="35"/>
      <c r="K316" s="35"/>
      <c r="L316" s="35"/>
      <c r="M316" s="35"/>
      <c r="N316" s="35"/>
      <c r="O316" s="35"/>
      <c r="P316" s="35"/>
      <c r="Q316" s="35"/>
    </row>
    <row r="317" spans="1:17" ht="19.5" customHeight="1">
      <c r="A317" s="35"/>
      <c r="B317" s="37"/>
      <c r="C317" s="37"/>
      <c r="D317" s="42"/>
      <c r="E317" s="37"/>
      <c r="F317" s="37"/>
      <c r="G317" s="42"/>
      <c r="H317" s="230"/>
      <c r="I317" s="178"/>
      <c r="J317" s="35"/>
      <c r="K317" s="35"/>
      <c r="L317" s="35"/>
      <c r="M317" s="35"/>
      <c r="N317" s="35"/>
      <c r="O317" s="35"/>
      <c r="P317" s="35"/>
      <c r="Q317" s="35"/>
    </row>
    <row r="318" spans="1:17" s="1" customFormat="1" ht="19.5" customHeight="1">
      <c r="A318" s="35"/>
      <c r="B318" s="37" t="s">
        <v>332</v>
      </c>
      <c r="C318" s="35"/>
      <c r="D318" s="100" t="s">
        <v>316</v>
      </c>
      <c r="E318" s="35"/>
      <c r="F318" s="35"/>
      <c r="G318" s="35"/>
      <c r="H318" s="85"/>
      <c r="I318" s="35"/>
      <c r="J318" s="35"/>
      <c r="K318" s="35"/>
      <c r="L318" s="35"/>
      <c r="M318" s="35"/>
      <c r="N318" s="35"/>
      <c r="O318" s="35"/>
      <c r="P318" s="35"/>
      <c r="Q318" s="35"/>
    </row>
    <row r="319" spans="1:28" s="1" customFormat="1" ht="19.5" customHeight="1" thickBot="1">
      <c r="A319" s="35"/>
      <c r="B319" s="35"/>
      <c r="C319" s="35"/>
      <c r="D319" s="35"/>
      <c r="E319" s="35"/>
      <c r="F319" s="35"/>
      <c r="G319" s="35"/>
      <c r="H319" s="85"/>
      <c r="I319" s="35"/>
      <c r="J319" s="36"/>
      <c r="K319" s="36"/>
      <c r="L319" s="36"/>
      <c r="M319" s="36"/>
      <c r="N319" s="36"/>
      <c r="O319" s="36"/>
      <c r="P319" s="36"/>
      <c r="Q319" s="36"/>
      <c r="R319" s="7"/>
      <c r="S319" s="7"/>
      <c r="T319" s="7"/>
      <c r="U319" s="7"/>
      <c r="V319" s="7"/>
      <c r="W319" s="7"/>
      <c r="X319" s="7"/>
      <c r="Y319" s="7"/>
      <c r="Z319" s="7"/>
      <c r="AA319" s="7"/>
      <c r="AB319" s="7"/>
    </row>
    <row r="320" spans="1:17" s="1" customFormat="1" ht="19.5" customHeight="1" thickBot="1">
      <c r="A320" s="35"/>
      <c r="B320" s="45" t="s">
        <v>217</v>
      </c>
      <c r="C320" s="47" t="s">
        <v>246</v>
      </c>
      <c r="D320" s="47" t="s">
        <v>0</v>
      </c>
      <c r="E320" s="47" t="s">
        <v>243</v>
      </c>
      <c r="F320" s="47" t="s">
        <v>237</v>
      </c>
      <c r="G320" s="48" t="s">
        <v>187</v>
      </c>
      <c r="H320" s="196" t="s">
        <v>244</v>
      </c>
      <c r="I320" s="197" t="s">
        <v>311</v>
      </c>
      <c r="J320" s="36"/>
      <c r="K320" s="35"/>
      <c r="L320" s="35"/>
      <c r="M320" s="35"/>
      <c r="N320" s="35"/>
      <c r="O320" s="35"/>
      <c r="P320" s="35"/>
      <c r="Q320" s="35"/>
    </row>
    <row r="321" spans="1:17" s="1" customFormat="1" ht="19.5" customHeight="1" thickBot="1">
      <c r="A321" s="35"/>
      <c r="B321" s="101" t="str">
        <f>B84</f>
        <v>SKUPAJ POMETANJE CESTIŠČ</v>
      </c>
      <c r="C321" s="102"/>
      <c r="D321" s="103">
        <f>D84</f>
        <v>57422</v>
      </c>
      <c r="E321" s="104"/>
      <c r="F321" s="104"/>
      <c r="G321" s="105">
        <f>G84</f>
        <v>2031230</v>
      </c>
      <c r="H321" s="71"/>
      <c r="I321" s="106">
        <f>I84</f>
        <v>40624.600000000006</v>
      </c>
      <c r="J321" s="36"/>
      <c r="K321" s="35"/>
      <c r="L321" s="35"/>
      <c r="M321" s="35"/>
      <c r="N321" s="35"/>
      <c r="O321" s="35"/>
      <c r="P321" s="35"/>
      <c r="Q321" s="35"/>
    </row>
    <row r="322" spans="1:17" s="1" customFormat="1" ht="19.5" customHeight="1" thickBot="1">
      <c r="A322" s="35"/>
      <c r="B322" s="101" t="s">
        <v>245</v>
      </c>
      <c r="C322" s="102"/>
      <c r="D322" s="103">
        <f>D184</f>
        <v>69374</v>
      </c>
      <c r="E322" s="104"/>
      <c r="F322" s="104"/>
      <c r="G322" s="105">
        <f>G184</f>
        <v>1538206</v>
      </c>
      <c r="H322" s="71"/>
      <c r="I322" s="106">
        <f>I184</f>
        <v>47937.82599999999</v>
      </c>
      <c r="J322" s="36"/>
      <c r="K322" s="35"/>
      <c r="L322" s="35"/>
      <c r="M322" s="35"/>
      <c r="N322" s="35"/>
      <c r="O322" s="35"/>
      <c r="P322" s="35"/>
      <c r="Q322" s="35"/>
    </row>
    <row r="323" spans="1:17" s="1" customFormat="1" ht="19.5" customHeight="1" thickBot="1">
      <c r="A323" s="35"/>
      <c r="B323" s="101" t="str">
        <f>B211</f>
        <v>SKUPAJ POMETANJE PARK. MEST</v>
      </c>
      <c r="C323" s="102"/>
      <c r="D323" s="103">
        <f>D211</f>
        <v>18129</v>
      </c>
      <c r="E323" s="104"/>
      <c r="F323" s="107"/>
      <c r="G323" s="105">
        <f>G211</f>
        <v>818574</v>
      </c>
      <c r="H323" s="71"/>
      <c r="I323" s="106">
        <f>I211</f>
        <v>38472.978</v>
      </c>
      <c r="J323" s="36"/>
      <c r="K323" s="35"/>
      <c r="L323" s="35"/>
      <c r="M323" s="35"/>
      <c r="N323" s="35"/>
      <c r="O323" s="35"/>
      <c r="P323" s="35"/>
      <c r="Q323" s="35"/>
    </row>
    <row r="324" spans="1:17" s="1" customFormat="1" ht="19.5" customHeight="1" thickBot="1">
      <c r="A324" s="35"/>
      <c r="B324" s="101" t="str">
        <f>B273</f>
        <v>SKUPAJ POMETANJE PARKIRIŠČ</v>
      </c>
      <c r="C324" s="102"/>
      <c r="D324" s="103">
        <f>D273</f>
        <v>64511</v>
      </c>
      <c r="E324" s="104"/>
      <c r="F324" s="107"/>
      <c r="G324" s="105">
        <f>G273</f>
        <v>268317</v>
      </c>
      <c r="H324" s="71"/>
      <c r="I324" s="106">
        <f>I273</f>
        <v>26831.699999999997</v>
      </c>
      <c r="J324" s="35"/>
      <c r="K324" s="35"/>
      <c r="L324" s="35"/>
      <c r="M324" s="35"/>
      <c r="N324" s="35"/>
      <c r="O324" s="35"/>
      <c r="P324" s="35"/>
      <c r="Q324" s="35"/>
    </row>
    <row r="325" spans="1:17" s="1" customFormat="1" ht="19.5" customHeight="1" thickBot="1">
      <c r="A325" s="35"/>
      <c r="B325" s="194" t="s">
        <v>348</v>
      </c>
      <c r="C325" s="102"/>
      <c r="D325" s="195">
        <f>D290</f>
        <v>130907</v>
      </c>
      <c r="E325" s="104"/>
      <c r="F325" s="107"/>
      <c r="G325" s="105">
        <f>G290</f>
        <v>534625</v>
      </c>
      <c r="H325" s="71"/>
      <c r="I325" s="106">
        <f>I290</f>
        <v>8523.635</v>
      </c>
      <c r="J325" s="35"/>
      <c r="K325" s="35"/>
      <c r="L325" s="35"/>
      <c r="M325" s="35"/>
      <c r="N325" s="35"/>
      <c r="O325" s="35"/>
      <c r="P325" s="35"/>
      <c r="Q325" s="35"/>
    </row>
    <row r="326" spans="1:17" s="1" customFormat="1" ht="19.5" customHeight="1" thickBot="1">
      <c r="A326" s="35"/>
      <c r="B326" s="194" t="s">
        <v>446</v>
      </c>
      <c r="C326" s="102" t="s">
        <v>447</v>
      </c>
      <c r="D326" s="195"/>
      <c r="E326" s="104"/>
      <c r="F326" s="107"/>
      <c r="G326" s="105"/>
      <c r="H326" s="71"/>
      <c r="I326" s="106">
        <v>49894.5</v>
      </c>
      <c r="J326" s="35"/>
      <c r="K326" s="35"/>
      <c r="L326" s="35"/>
      <c r="M326" s="35"/>
      <c r="N326" s="35"/>
      <c r="O326" s="35"/>
      <c r="P326" s="35"/>
      <c r="Q326" s="35"/>
    </row>
    <row r="327" spans="1:17" s="1" customFormat="1" ht="19.5" customHeight="1" thickBot="1">
      <c r="A327" s="35"/>
      <c r="B327" s="108" t="s">
        <v>319</v>
      </c>
      <c r="C327" s="46"/>
      <c r="D327" s="229">
        <f>SUM(D321:D324)</f>
        <v>209436</v>
      </c>
      <c r="E327" s="46"/>
      <c r="F327" s="109"/>
      <c r="G327" s="110">
        <f>SUM(G321:G324)</f>
        <v>4656327</v>
      </c>
      <c r="H327" s="49"/>
      <c r="I327" s="111">
        <f>SUM(I321:I326)</f>
        <v>212285.239</v>
      </c>
      <c r="J327" s="35"/>
      <c r="K327" s="35"/>
      <c r="L327" s="35"/>
      <c r="M327" s="35"/>
      <c r="N327" s="35"/>
      <c r="O327" s="35"/>
      <c r="P327" s="35"/>
      <c r="Q327" s="35"/>
    </row>
    <row r="328" spans="1:17" s="1" customFormat="1" ht="19.5" customHeight="1">
      <c r="A328" s="35"/>
      <c r="B328" s="37"/>
      <c r="C328" s="37"/>
      <c r="D328" s="42"/>
      <c r="E328" s="37"/>
      <c r="F328" s="37"/>
      <c r="G328" s="42"/>
      <c r="H328" s="230"/>
      <c r="I328" s="178"/>
      <c r="J328" s="35"/>
      <c r="K328" s="35"/>
      <c r="L328" s="35"/>
      <c r="M328" s="35"/>
      <c r="N328" s="35"/>
      <c r="O328" s="35"/>
      <c r="P328" s="35"/>
      <c r="Q328" s="35"/>
    </row>
    <row r="329" spans="1:17" ht="19.5" customHeight="1">
      <c r="A329" s="35"/>
      <c r="B329" s="35"/>
      <c r="C329" s="35"/>
      <c r="D329" s="35"/>
      <c r="E329" s="35"/>
      <c r="F329" s="35"/>
      <c r="G329" s="35"/>
      <c r="H329" s="85"/>
      <c r="I329" s="35"/>
      <c r="J329" s="35"/>
      <c r="K329" s="35"/>
      <c r="L329" s="35"/>
      <c r="M329" s="35"/>
      <c r="N329" s="35"/>
      <c r="O329" s="35"/>
      <c r="P329" s="35"/>
      <c r="Q329" s="35"/>
    </row>
    <row r="330" spans="1:17" ht="19.5" customHeight="1">
      <c r="A330" s="35"/>
      <c r="B330" s="35"/>
      <c r="C330" s="35"/>
      <c r="D330" s="35"/>
      <c r="E330" s="35"/>
      <c r="F330" s="35"/>
      <c r="G330" s="35"/>
      <c r="H330" s="85"/>
      <c r="I330" s="35"/>
      <c r="J330" s="35"/>
      <c r="K330" s="35"/>
      <c r="L330" s="35"/>
      <c r="M330" s="35"/>
      <c r="N330" s="35"/>
      <c r="O330" s="35"/>
      <c r="P330" s="35"/>
      <c r="Q330" s="35"/>
    </row>
    <row r="331" spans="1:17" ht="19.5" customHeight="1">
      <c r="A331" s="35"/>
      <c r="B331" s="35"/>
      <c r="C331" s="35"/>
      <c r="D331" s="35"/>
      <c r="E331" s="35"/>
      <c r="F331" s="35"/>
      <c r="G331" s="35"/>
      <c r="H331" s="85"/>
      <c r="I331" s="35"/>
      <c r="J331" s="35"/>
      <c r="K331" s="35"/>
      <c r="L331" s="35"/>
      <c r="M331" s="35"/>
      <c r="N331" s="35"/>
      <c r="O331" s="35"/>
      <c r="P331" s="35"/>
      <c r="Q331" s="35"/>
    </row>
    <row r="332" spans="1:17" ht="19.5" customHeight="1">
      <c r="A332" s="35"/>
      <c r="B332" s="35"/>
      <c r="C332" s="35"/>
      <c r="D332" s="35"/>
      <c r="E332" s="35"/>
      <c r="F332" s="35"/>
      <c r="G332" s="35"/>
      <c r="H332" s="85"/>
      <c r="I332" s="35"/>
      <c r="J332" s="35"/>
      <c r="K332" s="35"/>
      <c r="L332" s="35"/>
      <c r="M332" s="35"/>
      <c r="N332" s="35"/>
      <c r="O332" s="35"/>
      <c r="P332" s="35"/>
      <c r="Q332" s="35"/>
    </row>
    <row r="333" spans="1:17" ht="19.5" customHeight="1">
      <c r="A333" s="35"/>
      <c r="B333" s="35"/>
      <c r="C333" s="35"/>
      <c r="D333" s="35"/>
      <c r="E333" s="35"/>
      <c r="F333" s="35"/>
      <c r="G333" s="35"/>
      <c r="H333" s="85"/>
      <c r="I333" s="35"/>
      <c r="J333" s="35"/>
      <c r="K333" s="35"/>
      <c r="L333" s="35"/>
      <c r="M333" s="35"/>
      <c r="N333" s="35"/>
      <c r="O333" s="35"/>
      <c r="P333" s="35"/>
      <c r="Q333" s="35"/>
    </row>
    <row r="334" spans="1:17" ht="19.5" customHeight="1">
      <c r="A334" s="35"/>
      <c r="B334" s="35"/>
      <c r="C334" s="35"/>
      <c r="D334" s="35"/>
      <c r="E334" s="35"/>
      <c r="F334" s="35"/>
      <c r="G334" s="35"/>
      <c r="H334" s="85"/>
      <c r="I334" s="35"/>
      <c r="J334" s="35"/>
      <c r="K334" s="35"/>
      <c r="L334" s="35"/>
      <c r="M334" s="35"/>
      <c r="N334" s="35"/>
      <c r="O334" s="35"/>
      <c r="P334" s="35"/>
      <c r="Q334" s="35"/>
    </row>
    <row r="335" spans="1:17" ht="19.5" customHeight="1">
      <c r="A335" s="35"/>
      <c r="B335" s="35"/>
      <c r="C335" s="35"/>
      <c r="D335" s="35"/>
      <c r="E335" s="35"/>
      <c r="F335" s="35"/>
      <c r="G335" s="35"/>
      <c r="H335" s="85"/>
      <c r="I335" s="35"/>
      <c r="J335" s="35"/>
      <c r="K335" s="35"/>
      <c r="L335" s="35"/>
      <c r="M335" s="35"/>
      <c r="N335" s="35"/>
      <c r="O335" s="35"/>
      <c r="P335" s="35"/>
      <c r="Q335" s="35"/>
    </row>
    <row r="336" spans="1:17" ht="19.5" customHeight="1">
      <c r="A336" s="35"/>
      <c r="B336" s="35"/>
      <c r="C336" s="35"/>
      <c r="D336" s="35"/>
      <c r="E336" s="35"/>
      <c r="F336" s="35"/>
      <c r="G336" s="35"/>
      <c r="H336" s="85"/>
      <c r="I336" s="35"/>
      <c r="J336" s="35"/>
      <c r="K336" s="35"/>
      <c r="L336" s="35"/>
      <c r="M336" s="35"/>
      <c r="N336" s="35"/>
      <c r="O336" s="35"/>
      <c r="P336" s="35"/>
      <c r="Q336" s="35"/>
    </row>
    <row r="337" spans="1:17" ht="19.5" customHeight="1">
      <c r="A337" s="35"/>
      <c r="B337" s="35"/>
      <c r="C337" s="35"/>
      <c r="D337" s="35"/>
      <c r="E337" s="35"/>
      <c r="F337" s="35"/>
      <c r="G337" s="35"/>
      <c r="H337" s="85"/>
      <c r="I337" s="35"/>
      <c r="J337" s="35"/>
      <c r="K337" s="35"/>
      <c r="L337" s="35"/>
      <c r="M337" s="35"/>
      <c r="N337" s="35"/>
      <c r="O337" s="35"/>
      <c r="P337" s="35"/>
      <c r="Q337" s="35"/>
    </row>
    <row r="338" spans="1:17" ht="19.5" customHeight="1">
      <c r="A338" s="35"/>
      <c r="B338" s="35"/>
      <c r="C338" s="35"/>
      <c r="D338" s="35"/>
      <c r="E338" s="35"/>
      <c r="F338" s="35"/>
      <c r="G338" s="35"/>
      <c r="H338" s="85"/>
      <c r="I338" s="35"/>
      <c r="J338" s="35"/>
      <c r="K338" s="35"/>
      <c r="L338" s="35"/>
      <c r="M338" s="35"/>
      <c r="N338" s="35"/>
      <c r="O338" s="35"/>
      <c r="P338" s="35"/>
      <c r="Q338" s="35"/>
    </row>
    <row r="339" spans="1:17" ht="19.5" customHeight="1">
      <c r="A339" s="35"/>
      <c r="B339" s="35"/>
      <c r="C339" s="35"/>
      <c r="D339" s="35"/>
      <c r="E339" s="35"/>
      <c r="F339" s="35"/>
      <c r="G339" s="35"/>
      <c r="H339" s="85"/>
      <c r="I339" s="35"/>
      <c r="J339" s="35"/>
      <c r="K339" s="35"/>
      <c r="L339" s="35"/>
      <c r="M339" s="35"/>
      <c r="N339" s="35"/>
      <c r="O339" s="35"/>
      <c r="P339" s="35"/>
      <c r="Q339" s="35"/>
    </row>
    <row r="340" spans="1:17" ht="19.5" customHeight="1">
      <c r="A340" s="35"/>
      <c r="B340" s="35"/>
      <c r="C340" s="35"/>
      <c r="D340" s="35"/>
      <c r="E340" s="35"/>
      <c r="F340" s="35"/>
      <c r="G340" s="35"/>
      <c r="H340" s="85"/>
      <c r="I340" s="35"/>
      <c r="J340" s="35"/>
      <c r="K340" s="35"/>
      <c r="L340" s="35"/>
      <c r="M340" s="35"/>
      <c r="N340" s="35"/>
      <c r="O340" s="35"/>
      <c r="P340" s="35"/>
      <c r="Q340" s="35"/>
    </row>
    <row r="341" spans="1:17" ht="19.5" customHeight="1">
      <c r="A341" s="35"/>
      <c r="B341" s="35"/>
      <c r="C341" s="35"/>
      <c r="D341" s="35"/>
      <c r="E341" s="35"/>
      <c r="F341" s="35"/>
      <c r="G341" s="35"/>
      <c r="H341" s="85"/>
      <c r="I341" s="35"/>
      <c r="J341" s="35"/>
      <c r="K341" s="35"/>
      <c r="L341" s="35"/>
      <c r="M341" s="35"/>
      <c r="N341" s="35"/>
      <c r="O341" s="35"/>
      <c r="P341" s="35"/>
      <c r="Q341" s="35"/>
    </row>
    <row r="342" spans="1:17" ht="19.5" customHeight="1">
      <c r="A342" s="35"/>
      <c r="B342" s="35"/>
      <c r="C342" s="35"/>
      <c r="D342" s="35"/>
      <c r="E342" s="35"/>
      <c r="F342" s="35"/>
      <c r="G342" s="35"/>
      <c r="H342" s="85"/>
      <c r="I342" s="35"/>
      <c r="J342" s="35"/>
      <c r="K342" s="35"/>
      <c r="L342" s="35"/>
      <c r="M342" s="35"/>
      <c r="N342" s="35"/>
      <c r="O342" s="35"/>
      <c r="P342" s="35"/>
      <c r="Q342" s="35"/>
    </row>
    <row r="343" spans="1:17" ht="19.5" customHeight="1">
      <c r="A343" s="35"/>
      <c r="B343" s="35"/>
      <c r="C343" s="35"/>
      <c r="D343" s="35"/>
      <c r="E343" s="35"/>
      <c r="F343" s="35"/>
      <c r="G343" s="35"/>
      <c r="H343" s="85"/>
      <c r="I343" s="35"/>
      <c r="J343" s="35"/>
      <c r="K343" s="35"/>
      <c r="L343" s="35"/>
      <c r="M343" s="35"/>
      <c r="N343" s="35"/>
      <c r="O343" s="35"/>
      <c r="P343" s="35"/>
      <c r="Q343" s="35"/>
    </row>
    <row r="344" spans="1:17" ht="19.5" customHeight="1">
      <c r="A344" s="35"/>
      <c r="B344" s="35"/>
      <c r="C344" s="35"/>
      <c r="D344" s="35"/>
      <c r="E344" s="35"/>
      <c r="F344" s="35"/>
      <c r="G344" s="35"/>
      <c r="H344" s="85"/>
      <c r="I344" s="35"/>
      <c r="J344" s="35"/>
      <c r="K344" s="35"/>
      <c r="L344" s="35"/>
      <c r="M344" s="35"/>
      <c r="N344" s="35"/>
      <c r="O344" s="35"/>
      <c r="P344" s="35"/>
      <c r="Q344" s="35"/>
    </row>
    <row r="345" spans="1:17" ht="19.5" customHeight="1">
      <c r="A345" s="35"/>
      <c r="B345" s="35"/>
      <c r="C345" s="35"/>
      <c r="D345" s="35"/>
      <c r="E345" s="35"/>
      <c r="F345" s="35"/>
      <c r="G345" s="35"/>
      <c r="H345" s="85"/>
      <c r="I345" s="35"/>
      <c r="J345" s="35"/>
      <c r="K345" s="35"/>
      <c r="L345" s="35"/>
      <c r="M345" s="35"/>
      <c r="N345" s="35"/>
      <c r="O345" s="35"/>
      <c r="P345" s="35"/>
      <c r="Q345" s="35"/>
    </row>
    <row r="346" spans="1:17" ht="19.5" customHeight="1">
      <c r="A346" s="35"/>
      <c r="B346" s="35"/>
      <c r="C346" s="35"/>
      <c r="D346" s="35"/>
      <c r="E346" s="35"/>
      <c r="F346" s="35"/>
      <c r="G346" s="35"/>
      <c r="H346" s="85"/>
      <c r="I346" s="35"/>
      <c r="J346" s="35"/>
      <c r="K346" s="35"/>
      <c r="L346" s="35"/>
      <c r="M346" s="35"/>
      <c r="N346" s="35"/>
      <c r="O346" s="35"/>
      <c r="P346" s="35"/>
      <c r="Q346" s="35"/>
    </row>
    <row r="347" spans="1:17" ht="19.5" customHeight="1">
      <c r="A347" s="35"/>
      <c r="B347" s="35"/>
      <c r="C347" s="35"/>
      <c r="D347" s="35"/>
      <c r="E347" s="35"/>
      <c r="F347" s="35"/>
      <c r="G347" s="35"/>
      <c r="H347" s="85"/>
      <c r="I347" s="35"/>
      <c r="J347" s="35"/>
      <c r="K347" s="35"/>
      <c r="L347" s="35"/>
      <c r="M347" s="35"/>
      <c r="N347" s="35"/>
      <c r="O347" s="35"/>
      <c r="P347" s="35"/>
      <c r="Q347" s="35"/>
    </row>
    <row r="348" spans="1:17" ht="19.5" customHeight="1">
      <c r="A348" s="35"/>
      <c r="B348" s="35"/>
      <c r="C348" s="35"/>
      <c r="D348" s="35"/>
      <c r="E348" s="35"/>
      <c r="F348" s="35"/>
      <c r="G348" s="35"/>
      <c r="H348" s="85"/>
      <c r="I348" s="35"/>
      <c r="J348" s="35"/>
      <c r="K348" s="35"/>
      <c r="L348" s="35"/>
      <c r="M348" s="35"/>
      <c r="N348" s="35"/>
      <c r="O348" s="35"/>
      <c r="P348" s="35"/>
      <c r="Q348" s="35"/>
    </row>
    <row r="349" spans="1:17" ht="19.5" customHeight="1">
      <c r="A349" s="35"/>
      <c r="B349" s="35"/>
      <c r="C349" s="35"/>
      <c r="D349" s="35"/>
      <c r="E349" s="35"/>
      <c r="F349" s="35"/>
      <c r="G349" s="35"/>
      <c r="H349" s="85"/>
      <c r="I349" s="35"/>
      <c r="J349" s="35"/>
      <c r="K349" s="35"/>
      <c r="L349" s="35"/>
      <c r="M349" s="35"/>
      <c r="N349" s="35"/>
      <c r="O349" s="35"/>
      <c r="P349" s="35"/>
      <c r="Q349" s="35"/>
    </row>
    <row r="350" spans="1:17" ht="19.5" customHeight="1">
      <c r="A350" s="35"/>
      <c r="B350" s="35"/>
      <c r="C350" s="35"/>
      <c r="D350" s="35"/>
      <c r="E350" s="35"/>
      <c r="F350" s="35"/>
      <c r="G350" s="35"/>
      <c r="H350" s="85"/>
      <c r="I350" s="35"/>
      <c r="J350" s="35"/>
      <c r="K350" s="35"/>
      <c r="L350" s="35"/>
      <c r="M350" s="35"/>
      <c r="N350" s="35"/>
      <c r="O350" s="35"/>
      <c r="P350" s="35"/>
      <c r="Q350" s="35"/>
    </row>
    <row r="351" spans="1:17" ht="19.5" customHeight="1">
      <c r="A351" s="35"/>
      <c r="B351" s="35"/>
      <c r="C351" s="35"/>
      <c r="D351" s="35"/>
      <c r="E351" s="35"/>
      <c r="F351" s="35"/>
      <c r="G351" s="35"/>
      <c r="H351" s="85"/>
      <c r="I351" s="35"/>
      <c r="J351" s="35"/>
      <c r="K351" s="35"/>
      <c r="L351" s="35"/>
      <c r="M351" s="35"/>
      <c r="N351" s="35"/>
      <c r="O351" s="35"/>
      <c r="P351" s="35"/>
      <c r="Q351" s="35"/>
    </row>
    <row r="352" spans="1:17" ht="19.5" customHeight="1">
      <c r="A352" s="35"/>
      <c r="B352" s="35"/>
      <c r="C352" s="35"/>
      <c r="D352" s="35"/>
      <c r="E352" s="35"/>
      <c r="F352" s="35"/>
      <c r="G352" s="35"/>
      <c r="H352" s="85"/>
      <c r="I352" s="35"/>
      <c r="J352" s="35"/>
      <c r="K352" s="35"/>
      <c r="L352" s="35"/>
      <c r="M352" s="35"/>
      <c r="N352" s="35"/>
      <c r="O352" s="35"/>
      <c r="P352" s="35"/>
      <c r="Q352" s="35"/>
    </row>
    <row r="353" spans="1:17" ht="19.5" customHeight="1">
      <c r="A353" s="35"/>
      <c r="B353" s="35"/>
      <c r="C353" s="35"/>
      <c r="D353" s="35"/>
      <c r="E353" s="35"/>
      <c r="F353" s="35"/>
      <c r="G353" s="35"/>
      <c r="H353" s="85"/>
      <c r="I353" s="35"/>
      <c r="J353" s="35"/>
      <c r="K353" s="35"/>
      <c r="L353" s="35"/>
      <c r="M353" s="35"/>
      <c r="N353" s="35"/>
      <c r="O353" s="35"/>
      <c r="P353" s="35"/>
      <c r="Q353" s="35"/>
    </row>
    <row r="354" spans="1:17" ht="19.5" customHeight="1">
      <c r="A354" s="35"/>
      <c r="B354" s="35"/>
      <c r="C354" s="35"/>
      <c r="D354" s="35"/>
      <c r="E354" s="35"/>
      <c r="F354" s="35"/>
      <c r="G354" s="35"/>
      <c r="H354" s="85"/>
      <c r="I354" s="35"/>
      <c r="J354" s="35"/>
      <c r="K354" s="35"/>
      <c r="L354" s="35"/>
      <c r="M354" s="35"/>
      <c r="N354" s="35"/>
      <c r="O354" s="35"/>
      <c r="P354" s="35"/>
      <c r="Q354" s="35"/>
    </row>
    <row r="355" spans="1:17" ht="19.5" customHeight="1">
      <c r="A355" s="35"/>
      <c r="B355" s="35"/>
      <c r="C355" s="35"/>
      <c r="D355" s="35"/>
      <c r="E355" s="35"/>
      <c r="F355" s="35"/>
      <c r="G355" s="35"/>
      <c r="H355" s="85"/>
      <c r="I355" s="35"/>
      <c r="J355" s="35"/>
      <c r="K355" s="35"/>
      <c r="L355" s="35"/>
      <c r="M355" s="35"/>
      <c r="N355" s="35"/>
      <c r="O355" s="35"/>
      <c r="P355" s="35"/>
      <c r="Q355" s="35"/>
    </row>
    <row r="356" spans="1:17" ht="19.5" customHeight="1">
      <c r="A356" s="35"/>
      <c r="B356" s="35"/>
      <c r="C356" s="35"/>
      <c r="D356" s="35"/>
      <c r="E356" s="35"/>
      <c r="F356" s="35"/>
      <c r="G356" s="35"/>
      <c r="H356" s="85"/>
      <c r="I356" s="35"/>
      <c r="J356" s="35"/>
      <c r="K356" s="35"/>
      <c r="L356" s="35"/>
      <c r="M356" s="35"/>
      <c r="N356" s="35"/>
      <c r="O356" s="35"/>
      <c r="P356" s="35"/>
      <c r="Q356" s="35"/>
    </row>
    <row r="357" spans="1:17" ht="19.5" customHeight="1">
      <c r="A357" s="35"/>
      <c r="B357" s="35"/>
      <c r="C357" s="35"/>
      <c r="D357" s="35"/>
      <c r="E357" s="35"/>
      <c r="F357" s="35"/>
      <c r="G357" s="35"/>
      <c r="H357" s="85"/>
      <c r="I357" s="35"/>
      <c r="J357" s="35"/>
      <c r="K357" s="35"/>
      <c r="L357" s="35"/>
      <c r="M357" s="35"/>
      <c r="N357" s="35"/>
      <c r="O357" s="35"/>
      <c r="P357" s="35"/>
      <c r="Q357" s="35"/>
    </row>
    <row r="358" spans="1:17" ht="19.5" customHeight="1">
      <c r="A358" s="35"/>
      <c r="B358" s="35"/>
      <c r="C358" s="35"/>
      <c r="D358" s="35"/>
      <c r="E358" s="35"/>
      <c r="F358" s="35"/>
      <c r="G358" s="35"/>
      <c r="H358" s="85"/>
      <c r="I358" s="35"/>
      <c r="J358" s="35"/>
      <c r="K358" s="35"/>
      <c r="L358" s="35"/>
      <c r="M358" s="35"/>
      <c r="N358" s="35"/>
      <c r="O358" s="35"/>
      <c r="P358" s="35"/>
      <c r="Q358" s="35"/>
    </row>
    <row r="359" spans="1:17" ht="19.5" customHeight="1">
      <c r="A359" s="35"/>
      <c r="B359" s="35"/>
      <c r="C359" s="35"/>
      <c r="D359" s="35"/>
      <c r="E359" s="35"/>
      <c r="F359" s="35"/>
      <c r="G359" s="35"/>
      <c r="H359" s="85"/>
      <c r="I359" s="35"/>
      <c r="J359" s="35"/>
      <c r="K359" s="35"/>
      <c r="L359" s="35"/>
      <c r="M359" s="35"/>
      <c r="N359" s="35"/>
      <c r="O359" s="35"/>
      <c r="P359" s="35"/>
      <c r="Q359" s="35"/>
    </row>
    <row r="360" spans="1:17" ht="19.5" customHeight="1">
      <c r="A360" s="35"/>
      <c r="B360" s="35"/>
      <c r="C360" s="35"/>
      <c r="D360" s="35"/>
      <c r="E360" s="35"/>
      <c r="F360" s="35"/>
      <c r="G360" s="35"/>
      <c r="H360" s="85"/>
      <c r="I360" s="35"/>
      <c r="J360" s="35"/>
      <c r="K360" s="35"/>
      <c r="L360" s="35"/>
      <c r="M360" s="35"/>
      <c r="N360" s="35"/>
      <c r="O360" s="35"/>
      <c r="P360" s="35"/>
      <c r="Q360" s="35"/>
    </row>
    <row r="361" spans="1:17" ht="19.5" customHeight="1">
      <c r="A361" s="35"/>
      <c r="B361" s="35"/>
      <c r="C361" s="35"/>
      <c r="D361" s="35"/>
      <c r="E361" s="35"/>
      <c r="F361" s="35"/>
      <c r="G361" s="35"/>
      <c r="H361" s="85"/>
      <c r="I361" s="35"/>
      <c r="J361" s="35"/>
      <c r="K361" s="35"/>
      <c r="L361" s="35"/>
      <c r="M361" s="35"/>
      <c r="N361" s="35"/>
      <c r="O361" s="35"/>
      <c r="P361" s="35"/>
      <c r="Q361" s="35"/>
    </row>
    <row r="362" spans="1:17" ht="19.5" customHeight="1">
      <c r="A362" s="35"/>
      <c r="B362" s="35"/>
      <c r="C362" s="35"/>
      <c r="D362" s="35"/>
      <c r="E362" s="35"/>
      <c r="F362" s="35"/>
      <c r="G362" s="35"/>
      <c r="H362" s="85"/>
      <c r="I362" s="35"/>
      <c r="J362" s="35"/>
      <c r="K362" s="35"/>
      <c r="L362" s="35"/>
      <c r="M362" s="35"/>
      <c r="N362" s="35"/>
      <c r="O362" s="35"/>
      <c r="P362" s="35"/>
      <c r="Q362" s="35"/>
    </row>
    <row r="363" spans="1:17" ht="19.5" customHeight="1">
      <c r="A363" s="35"/>
      <c r="B363" s="35"/>
      <c r="C363" s="35"/>
      <c r="D363" s="35"/>
      <c r="E363" s="35"/>
      <c r="F363" s="35"/>
      <c r="G363" s="35"/>
      <c r="H363" s="85"/>
      <c r="I363" s="35"/>
      <c r="J363" s="35"/>
      <c r="K363" s="35"/>
      <c r="L363" s="35"/>
      <c r="M363" s="35"/>
      <c r="N363" s="35"/>
      <c r="O363" s="35"/>
      <c r="P363" s="35"/>
      <c r="Q363" s="35"/>
    </row>
    <row r="364" spans="1:17" ht="19.5" customHeight="1">
      <c r="A364" s="35"/>
      <c r="B364" s="35"/>
      <c r="C364" s="35"/>
      <c r="D364" s="35"/>
      <c r="E364" s="35"/>
      <c r="F364" s="35"/>
      <c r="G364" s="35"/>
      <c r="H364" s="85"/>
      <c r="I364" s="35"/>
      <c r="J364" s="35"/>
      <c r="K364" s="35"/>
      <c r="L364" s="35"/>
      <c r="M364" s="35"/>
      <c r="N364" s="35"/>
      <c r="O364" s="35"/>
      <c r="P364" s="35"/>
      <c r="Q364" s="35"/>
    </row>
    <row r="365" spans="1:17" ht="19.5" customHeight="1">
      <c r="A365" s="35"/>
      <c r="B365" s="35"/>
      <c r="C365" s="35"/>
      <c r="D365" s="35"/>
      <c r="E365" s="35"/>
      <c r="F365" s="35"/>
      <c r="G365" s="35"/>
      <c r="H365" s="85"/>
      <c r="I365" s="35"/>
      <c r="J365" s="35"/>
      <c r="K365" s="35"/>
      <c r="L365" s="35"/>
      <c r="M365" s="35"/>
      <c r="N365" s="35"/>
      <c r="O365" s="35"/>
      <c r="P365" s="35"/>
      <c r="Q365" s="35"/>
    </row>
    <row r="366" spans="1:17" ht="19.5" customHeight="1">
      <c r="A366" s="35"/>
      <c r="B366" s="35"/>
      <c r="C366" s="35"/>
      <c r="D366" s="35"/>
      <c r="E366" s="35"/>
      <c r="F366" s="35"/>
      <c r="G366" s="35"/>
      <c r="H366" s="85"/>
      <c r="I366" s="35"/>
      <c r="J366" s="35"/>
      <c r="K366" s="35"/>
      <c r="L366" s="35"/>
      <c r="M366" s="35"/>
      <c r="N366" s="35"/>
      <c r="O366" s="35"/>
      <c r="P366" s="35"/>
      <c r="Q366" s="35"/>
    </row>
    <row r="367" spans="1:17" ht="19.5" customHeight="1">
      <c r="A367" s="35"/>
      <c r="B367" s="35"/>
      <c r="C367" s="35"/>
      <c r="D367" s="35"/>
      <c r="E367" s="35"/>
      <c r="F367" s="35"/>
      <c r="G367" s="35"/>
      <c r="H367" s="85"/>
      <c r="I367" s="35"/>
      <c r="J367" s="35"/>
      <c r="K367" s="35"/>
      <c r="L367" s="35"/>
      <c r="M367" s="35"/>
      <c r="N367" s="35"/>
      <c r="O367" s="35"/>
      <c r="P367" s="35"/>
      <c r="Q367" s="35"/>
    </row>
    <row r="368" spans="1:17" ht="19.5" customHeight="1">
      <c r="A368" s="35"/>
      <c r="B368" s="35"/>
      <c r="C368" s="35"/>
      <c r="D368" s="35"/>
      <c r="E368" s="35"/>
      <c r="F368" s="35"/>
      <c r="G368" s="35"/>
      <c r="H368" s="85"/>
      <c r="I368" s="35"/>
      <c r="J368" s="35"/>
      <c r="K368" s="35"/>
      <c r="L368" s="35"/>
      <c r="M368" s="35"/>
      <c r="N368" s="35"/>
      <c r="O368" s="35"/>
      <c r="P368" s="35"/>
      <c r="Q368" s="35"/>
    </row>
    <row r="369" spans="1:17" ht="19.5" customHeight="1">
      <c r="A369" s="35"/>
      <c r="B369" s="35"/>
      <c r="C369" s="35"/>
      <c r="D369" s="35"/>
      <c r="E369" s="35"/>
      <c r="F369" s="35"/>
      <c r="G369" s="35"/>
      <c r="H369" s="85"/>
      <c r="I369" s="35"/>
      <c r="J369" s="35"/>
      <c r="K369" s="35"/>
      <c r="L369" s="35"/>
      <c r="M369" s="35"/>
      <c r="N369" s="35"/>
      <c r="O369" s="35"/>
      <c r="P369" s="35"/>
      <c r="Q369" s="35"/>
    </row>
    <row r="370" spans="1:17" ht="19.5" customHeight="1">
      <c r="A370" s="35"/>
      <c r="B370" s="35"/>
      <c r="C370" s="35"/>
      <c r="D370" s="35"/>
      <c r="E370" s="35"/>
      <c r="F370" s="35"/>
      <c r="G370" s="35"/>
      <c r="H370" s="85"/>
      <c r="I370" s="35"/>
      <c r="J370" s="35"/>
      <c r="K370" s="35"/>
      <c r="L370" s="35"/>
      <c r="M370" s="35"/>
      <c r="N370" s="35"/>
      <c r="O370" s="35"/>
      <c r="P370" s="35"/>
      <c r="Q370" s="35"/>
    </row>
    <row r="371" spans="1:17" ht="19.5" customHeight="1">
      <c r="A371" s="35"/>
      <c r="B371" s="35"/>
      <c r="C371" s="35"/>
      <c r="D371" s="35"/>
      <c r="E371" s="35"/>
      <c r="F371" s="35"/>
      <c r="G371" s="35"/>
      <c r="H371" s="85"/>
      <c r="I371" s="35"/>
      <c r="J371" s="35"/>
      <c r="K371" s="35"/>
      <c r="L371" s="35"/>
      <c r="M371" s="35"/>
      <c r="N371" s="35"/>
      <c r="O371" s="35"/>
      <c r="P371" s="35"/>
      <c r="Q371" s="35"/>
    </row>
    <row r="372" spans="1:17" ht="19.5" customHeight="1">
      <c r="A372" s="35"/>
      <c r="B372" s="35"/>
      <c r="C372" s="35"/>
      <c r="D372" s="35"/>
      <c r="E372" s="35"/>
      <c r="F372" s="35"/>
      <c r="G372" s="35"/>
      <c r="H372" s="85"/>
      <c r="I372" s="35"/>
      <c r="J372" s="35"/>
      <c r="K372" s="35"/>
      <c r="L372" s="35"/>
      <c r="M372" s="35"/>
      <c r="N372" s="35"/>
      <c r="O372" s="35"/>
      <c r="P372" s="35"/>
      <c r="Q372" s="35"/>
    </row>
    <row r="373" spans="1:17" ht="19.5" customHeight="1">
      <c r="A373" s="35"/>
      <c r="B373" s="35"/>
      <c r="C373" s="35"/>
      <c r="D373" s="35"/>
      <c r="E373" s="35"/>
      <c r="F373" s="35"/>
      <c r="G373" s="35"/>
      <c r="H373" s="85"/>
      <c r="I373" s="35"/>
      <c r="J373" s="35"/>
      <c r="K373" s="35"/>
      <c r="L373" s="35"/>
      <c r="M373" s="35"/>
      <c r="N373" s="35"/>
      <c r="O373" s="35"/>
      <c r="P373" s="35"/>
      <c r="Q373" s="35"/>
    </row>
    <row r="374" spans="1:17" ht="19.5" customHeight="1">
      <c r="A374" s="35"/>
      <c r="B374" s="35"/>
      <c r="C374" s="35"/>
      <c r="D374" s="35"/>
      <c r="E374" s="35"/>
      <c r="F374" s="35"/>
      <c r="G374" s="35"/>
      <c r="H374" s="85"/>
      <c r="I374" s="35"/>
      <c r="J374" s="35"/>
      <c r="K374" s="35"/>
      <c r="L374" s="35"/>
      <c r="M374" s="35"/>
      <c r="N374" s="35"/>
      <c r="O374" s="35"/>
      <c r="P374" s="35"/>
      <c r="Q374" s="35"/>
    </row>
    <row r="375" spans="1:17" ht="19.5" customHeight="1">
      <c r="A375" s="35"/>
      <c r="B375" s="35"/>
      <c r="C375" s="35"/>
      <c r="D375" s="35"/>
      <c r="E375" s="35"/>
      <c r="F375" s="35"/>
      <c r="G375" s="35"/>
      <c r="H375" s="85"/>
      <c r="I375" s="35"/>
      <c r="J375" s="35"/>
      <c r="K375" s="35"/>
      <c r="L375" s="35"/>
      <c r="M375" s="35"/>
      <c r="N375" s="35"/>
      <c r="O375" s="35"/>
      <c r="P375" s="35"/>
      <c r="Q375" s="35"/>
    </row>
    <row r="376" spans="1:17" ht="19.5" customHeight="1">
      <c r="A376" s="35"/>
      <c r="B376" s="35"/>
      <c r="C376" s="35"/>
      <c r="D376" s="35"/>
      <c r="E376" s="35"/>
      <c r="F376" s="35"/>
      <c r="G376" s="35"/>
      <c r="H376" s="85"/>
      <c r="I376" s="35"/>
      <c r="J376" s="35"/>
      <c r="K376" s="35"/>
      <c r="L376" s="35"/>
      <c r="M376" s="35"/>
      <c r="N376" s="35"/>
      <c r="O376" s="35"/>
      <c r="P376" s="35"/>
      <c r="Q376" s="35"/>
    </row>
    <row r="377" spans="1:17" ht="19.5" customHeight="1">
      <c r="A377" s="35"/>
      <c r="B377" s="35"/>
      <c r="C377" s="35"/>
      <c r="D377" s="35"/>
      <c r="E377" s="35"/>
      <c r="F377" s="35"/>
      <c r="G377" s="35"/>
      <c r="H377" s="85"/>
      <c r="I377" s="35"/>
      <c r="J377" s="35"/>
      <c r="K377" s="35"/>
      <c r="L377" s="35"/>
      <c r="M377" s="35"/>
      <c r="N377" s="35"/>
      <c r="O377" s="35"/>
      <c r="P377" s="35"/>
      <c r="Q377" s="35"/>
    </row>
    <row r="378" spans="1:17" ht="19.5" customHeight="1">
      <c r="A378" s="35"/>
      <c r="B378" s="35"/>
      <c r="C378" s="35"/>
      <c r="D378" s="35"/>
      <c r="E378" s="35"/>
      <c r="F378" s="35"/>
      <c r="G378" s="35"/>
      <c r="H378" s="85"/>
      <c r="I378" s="35"/>
      <c r="J378" s="35"/>
      <c r="K378" s="35"/>
      <c r="L378" s="35"/>
      <c r="M378" s="35"/>
      <c r="N378" s="35"/>
      <c r="O378" s="35"/>
      <c r="P378" s="35"/>
      <c r="Q378" s="35"/>
    </row>
    <row r="379" spans="1:17" ht="19.5" customHeight="1">
      <c r="A379" s="35"/>
      <c r="B379" s="35"/>
      <c r="C379" s="35"/>
      <c r="D379" s="35"/>
      <c r="E379" s="35"/>
      <c r="F379" s="35"/>
      <c r="G379" s="35"/>
      <c r="H379" s="85"/>
      <c r="I379" s="35"/>
      <c r="J379" s="35"/>
      <c r="K379" s="35"/>
      <c r="L379" s="35"/>
      <c r="M379" s="35"/>
      <c r="N379" s="35"/>
      <c r="O379" s="35"/>
      <c r="P379" s="35"/>
      <c r="Q379" s="35"/>
    </row>
    <row r="380" spans="1:17" ht="19.5" customHeight="1">
      <c r="A380" s="35"/>
      <c r="B380" s="35"/>
      <c r="C380" s="35"/>
      <c r="D380" s="35"/>
      <c r="E380" s="35"/>
      <c r="F380" s="35"/>
      <c r="G380" s="35"/>
      <c r="H380" s="85"/>
      <c r="I380" s="35"/>
      <c r="J380" s="35"/>
      <c r="K380" s="35"/>
      <c r="L380" s="35"/>
      <c r="M380" s="35"/>
      <c r="N380" s="35"/>
      <c r="O380" s="35"/>
      <c r="P380" s="35"/>
      <c r="Q380" s="35"/>
    </row>
    <row r="381" spans="1:17" ht="19.5" customHeight="1">
      <c r="A381" s="35"/>
      <c r="B381" s="35"/>
      <c r="C381" s="35"/>
      <c r="D381" s="35"/>
      <c r="E381" s="35"/>
      <c r="F381" s="35"/>
      <c r="G381" s="35"/>
      <c r="H381" s="85"/>
      <c r="I381" s="35"/>
      <c r="J381" s="35"/>
      <c r="K381" s="35"/>
      <c r="L381" s="35"/>
      <c r="M381" s="35"/>
      <c r="N381" s="35"/>
      <c r="O381" s="35"/>
      <c r="P381" s="35"/>
      <c r="Q381" s="35"/>
    </row>
    <row r="382" spans="1:17" ht="19.5" customHeight="1">
      <c r="A382" s="35"/>
      <c r="B382" s="35"/>
      <c r="C382" s="35"/>
      <c r="D382" s="35"/>
      <c r="E382" s="35"/>
      <c r="F382" s="35"/>
      <c r="G382" s="35"/>
      <c r="H382" s="85"/>
      <c r="I382" s="35"/>
      <c r="J382" s="35"/>
      <c r="K382" s="35"/>
      <c r="L382" s="35"/>
      <c r="M382" s="35"/>
      <c r="N382" s="35"/>
      <c r="O382" s="35"/>
      <c r="P382" s="35"/>
      <c r="Q382" s="35"/>
    </row>
    <row r="383" spans="1:17" ht="19.5" customHeight="1">
      <c r="A383" s="35"/>
      <c r="B383" s="35"/>
      <c r="C383" s="35"/>
      <c r="D383" s="35"/>
      <c r="E383" s="35"/>
      <c r="F383" s="35"/>
      <c r="G383" s="35"/>
      <c r="H383" s="85"/>
      <c r="I383" s="35"/>
      <c r="J383" s="35"/>
      <c r="K383" s="35"/>
      <c r="L383" s="35"/>
      <c r="M383" s="35"/>
      <c r="N383" s="35"/>
      <c r="O383" s="35"/>
      <c r="P383" s="35"/>
      <c r="Q383" s="35"/>
    </row>
    <row r="384" spans="1:17" ht="19.5" customHeight="1">
      <c r="A384" s="35"/>
      <c r="B384" s="35"/>
      <c r="C384" s="35"/>
      <c r="D384" s="35"/>
      <c r="E384" s="35"/>
      <c r="F384" s="35"/>
      <c r="G384" s="35"/>
      <c r="H384" s="85"/>
      <c r="I384" s="35"/>
      <c r="J384" s="35"/>
      <c r="K384" s="35"/>
      <c r="L384" s="35"/>
      <c r="M384" s="35"/>
      <c r="N384" s="35"/>
      <c r="O384" s="35"/>
      <c r="P384" s="35"/>
      <c r="Q384" s="35"/>
    </row>
    <row r="385" spans="1:17" ht="19.5" customHeight="1">
      <c r="A385" s="35"/>
      <c r="B385" s="35"/>
      <c r="C385" s="35"/>
      <c r="D385" s="35"/>
      <c r="E385" s="35"/>
      <c r="F385" s="35"/>
      <c r="G385" s="35"/>
      <c r="H385" s="85"/>
      <c r="I385" s="35"/>
      <c r="J385" s="35"/>
      <c r="K385" s="35"/>
      <c r="L385" s="35"/>
      <c r="M385" s="35"/>
      <c r="N385" s="35"/>
      <c r="O385" s="35"/>
      <c r="P385" s="35"/>
      <c r="Q385" s="35"/>
    </row>
    <row r="386" spans="1:17" ht="19.5" customHeight="1">
      <c r="A386" s="35"/>
      <c r="B386" s="35"/>
      <c r="C386" s="35"/>
      <c r="D386" s="35"/>
      <c r="E386" s="35"/>
      <c r="F386" s="35"/>
      <c r="G386" s="35"/>
      <c r="H386" s="85"/>
      <c r="I386" s="35"/>
      <c r="J386" s="35"/>
      <c r="K386" s="35"/>
      <c r="L386" s="35"/>
      <c r="M386" s="35"/>
      <c r="N386" s="35"/>
      <c r="O386" s="35"/>
      <c r="P386" s="35"/>
      <c r="Q386" s="35"/>
    </row>
    <row r="387" spans="1:17" ht="19.5" customHeight="1">
      <c r="A387" s="35"/>
      <c r="B387" s="35"/>
      <c r="C387" s="35"/>
      <c r="D387" s="35"/>
      <c r="E387" s="35"/>
      <c r="F387" s="35"/>
      <c r="G387" s="35"/>
      <c r="H387" s="85"/>
      <c r="I387" s="35"/>
      <c r="J387" s="35"/>
      <c r="K387" s="35"/>
      <c r="L387" s="35"/>
      <c r="M387" s="35"/>
      <c r="N387" s="35"/>
      <c r="O387" s="35"/>
      <c r="P387" s="35"/>
      <c r="Q387" s="35"/>
    </row>
    <row r="388" spans="1:17" ht="19.5" customHeight="1">
      <c r="A388" s="35"/>
      <c r="B388" s="35"/>
      <c r="C388" s="35"/>
      <c r="D388" s="35"/>
      <c r="E388" s="35"/>
      <c r="F388" s="35"/>
      <c r="G388" s="35"/>
      <c r="H388" s="85"/>
      <c r="I388" s="35"/>
      <c r="J388" s="35"/>
      <c r="K388" s="35"/>
      <c r="L388" s="35"/>
      <c r="M388" s="35"/>
      <c r="N388" s="35"/>
      <c r="O388" s="35"/>
      <c r="P388" s="35"/>
      <c r="Q388" s="35"/>
    </row>
    <row r="389" spans="1:17" ht="19.5" customHeight="1">
      <c r="A389" s="35"/>
      <c r="B389" s="35"/>
      <c r="C389" s="35"/>
      <c r="D389" s="35"/>
      <c r="E389" s="35"/>
      <c r="F389" s="35"/>
      <c r="G389" s="35"/>
      <c r="H389" s="85"/>
      <c r="I389" s="35"/>
      <c r="J389" s="35"/>
      <c r="K389" s="35"/>
      <c r="L389" s="35"/>
      <c r="M389" s="35"/>
      <c r="N389" s="35"/>
      <c r="O389" s="35"/>
      <c r="P389" s="35"/>
      <c r="Q389" s="35"/>
    </row>
    <row r="390" spans="1:17" ht="19.5" customHeight="1">
      <c r="A390" s="35"/>
      <c r="B390" s="35"/>
      <c r="C390" s="35"/>
      <c r="D390" s="35"/>
      <c r="E390" s="35"/>
      <c r="F390" s="35"/>
      <c r="G390" s="35"/>
      <c r="H390" s="85"/>
      <c r="I390" s="35"/>
      <c r="J390" s="35"/>
      <c r="K390" s="35"/>
      <c r="L390" s="35"/>
      <c r="M390" s="35"/>
      <c r="N390" s="35"/>
      <c r="O390" s="35"/>
      <c r="P390" s="35"/>
      <c r="Q390" s="35"/>
    </row>
    <row r="391" spans="1:17" ht="19.5" customHeight="1">
      <c r="A391" s="35"/>
      <c r="B391" s="35"/>
      <c r="C391" s="35"/>
      <c r="D391" s="35"/>
      <c r="E391" s="35"/>
      <c r="F391" s="35"/>
      <c r="G391" s="35"/>
      <c r="H391" s="85"/>
      <c r="I391" s="35"/>
      <c r="J391" s="35"/>
      <c r="K391" s="35"/>
      <c r="L391" s="35"/>
      <c r="M391" s="35"/>
      <c r="N391" s="35"/>
      <c r="O391" s="35"/>
      <c r="P391" s="35"/>
      <c r="Q391" s="35"/>
    </row>
    <row r="392" spans="1:17" ht="19.5" customHeight="1">
      <c r="A392" s="35"/>
      <c r="B392" s="35"/>
      <c r="C392" s="35"/>
      <c r="D392" s="35"/>
      <c r="E392" s="35"/>
      <c r="F392" s="35"/>
      <c r="G392" s="35"/>
      <c r="H392" s="85"/>
      <c r="I392" s="35"/>
      <c r="J392" s="35"/>
      <c r="K392" s="35"/>
      <c r="L392" s="35"/>
      <c r="M392" s="35"/>
      <c r="N392" s="35"/>
      <c r="O392" s="35"/>
      <c r="P392" s="35"/>
      <c r="Q392" s="35"/>
    </row>
    <row r="393" spans="1:17" ht="19.5" customHeight="1">
      <c r="A393" s="35"/>
      <c r="B393" s="35"/>
      <c r="C393" s="35"/>
      <c r="D393" s="35"/>
      <c r="E393" s="35"/>
      <c r="F393" s="35"/>
      <c r="G393" s="35"/>
      <c r="H393" s="85"/>
      <c r="I393" s="35"/>
      <c r="J393" s="35"/>
      <c r="K393" s="35"/>
      <c r="L393" s="35"/>
      <c r="M393" s="35"/>
      <c r="N393" s="35"/>
      <c r="O393" s="35"/>
      <c r="P393" s="35"/>
      <c r="Q393" s="35"/>
    </row>
    <row r="394" spans="1:17" ht="19.5" customHeight="1">
      <c r="A394" s="35"/>
      <c r="B394" s="35"/>
      <c r="C394" s="35"/>
      <c r="D394" s="35"/>
      <c r="E394" s="35"/>
      <c r="F394" s="35"/>
      <c r="G394" s="35"/>
      <c r="H394" s="85"/>
      <c r="I394" s="35"/>
      <c r="J394" s="35"/>
      <c r="K394" s="35"/>
      <c r="L394" s="35"/>
      <c r="M394" s="35"/>
      <c r="N394" s="35"/>
      <c r="O394" s="35"/>
      <c r="P394" s="35"/>
      <c r="Q394" s="35"/>
    </row>
    <row r="395" spans="1:17" ht="19.5" customHeight="1">
      <c r="A395" s="35"/>
      <c r="B395" s="35"/>
      <c r="C395" s="35"/>
      <c r="D395" s="35"/>
      <c r="E395" s="35"/>
      <c r="F395" s="35"/>
      <c r="G395" s="35"/>
      <c r="H395" s="85"/>
      <c r="I395" s="35"/>
      <c r="J395" s="35"/>
      <c r="K395" s="35"/>
      <c r="L395" s="35"/>
      <c r="M395" s="35"/>
      <c r="N395" s="35"/>
      <c r="O395" s="35"/>
      <c r="P395" s="35"/>
      <c r="Q395" s="35"/>
    </row>
    <row r="396" spans="1:17" ht="19.5" customHeight="1">
      <c r="A396" s="35"/>
      <c r="B396" s="35"/>
      <c r="C396" s="35"/>
      <c r="D396" s="35"/>
      <c r="E396" s="35"/>
      <c r="F396" s="35"/>
      <c r="G396" s="35"/>
      <c r="H396" s="85"/>
      <c r="I396" s="35"/>
      <c r="J396" s="35"/>
      <c r="K396" s="35"/>
      <c r="L396" s="35"/>
      <c r="M396" s="35"/>
      <c r="N396" s="35"/>
      <c r="O396" s="35"/>
      <c r="P396" s="35"/>
      <c r="Q396" s="35"/>
    </row>
    <row r="397" spans="1:17" ht="19.5" customHeight="1">
      <c r="A397" s="35"/>
      <c r="B397" s="35"/>
      <c r="C397" s="35"/>
      <c r="D397" s="35"/>
      <c r="E397" s="35"/>
      <c r="F397" s="35"/>
      <c r="G397" s="35"/>
      <c r="H397" s="85"/>
      <c r="I397" s="35"/>
      <c r="J397" s="35"/>
      <c r="K397" s="35"/>
      <c r="L397" s="35"/>
      <c r="M397" s="35"/>
      <c r="N397" s="35"/>
      <c r="O397" s="35"/>
      <c r="P397" s="35"/>
      <c r="Q397" s="35"/>
    </row>
    <row r="398" spans="1:17" ht="19.5" customHeight="1">
      <c r="A398" s="35"/>
      <c r="B398" s="35"/>
      <c r="C398" s="35"/>
      <c r="D398" s="35"/>
      <c r="E398" s="35"/>
      <c r="F398" s="35"/>
      <c r="G398" s="35"/>
      <c r="H398" s="85"/>
      <c r="I398" s="35"/>
      <c r="J398" s="35"/>
      <c r="K398" s="35"/>
      <c r="L398" s="35"/>
      <c r="M398" s="35"/>
      <c r="N398" s="35"/>
      <c r="O398" s="35"/>
      <c r="P398" s="35"/>
      <c r="Q398" s="35"/>
    </row>
    <row r="399" spans="1:17" ht="19.5" customHeight="1">
      <c r="A399" s="35"/>
      <c r="B399" s="35"/>
      <c r="C399" s="35"/>
      <c r="D399" s="35"/>
      <c r="E399" s="35"/>
      <c r="F399" s="35"/>
      <c r="G399" s="35"/>
      <c r="H399" s="85"/>
      <c r="I399" s="35"/>
      <c r="J399" s="35"/>
      <c r="K399" s="35"/>
      <c r="L399" s="35"/>
      <c r="M399" s="35"/>
      <c r="N399" s="35"/>
      <c r="O399" s="35"/>
      <c r="P399" s="35"/>
      <c r="Q399" s="35"/>
    </row>
    <row r="400" spans="1:17" ht="19.5" customHeight="1">
      <c r="A400" s="35"/>
      <c r="B400" s="35"/>
      <c r="C400" s="35"/>
      <c r="D400" s="35"/>
      <c r="E400" s="35"/>
      <c r="F400" s="35"/>
      <c r="G400" s="35"/>
      <c r="H400" s="85"/>
      <c r="I400" s="35"/>
      <c r="J400" s="35"/>
      <c r="K400" s="35"/>
      <c r="L400" s="35"/>
      <c r="M400" s="35"/>
      <c r="N400" s="35"/>
      <c r="O400" s="35"/>
      <c r="P400" s="35"/>
      <c r="Q400" s="35"/>
    </row>
    <row r="401" spans="1:17" ht="19.5" customHeight="1">
      <c r="A401" s="35"/>
      <c r="B401" s="35"/>
      <c r="C401" s="35"/>
      <c r="D401" s="35"/>
      <c r="E401" s="35"/>
      <c r="F401" s="35"/>
      <c r="G401" s="35"/>
      <c r="H401" s="85"/>
      <c r="I401" s="35"/>
      <c r="J401" s="35"/>
      <c r="K401" s="35"/>
      <c r="L401" s="35"/>
      <c r="M401" s="35"/>
      <c r="N401" s="35"/>
      <c r="O401" s="35"/>
      <c r="P401" s="35"/>
      <c r="Q401" s="35"/>
    </row>
    <row r="402" spans="1:17" ht="19.5" customHeight="1">
      <c r="A402" s="35"/>
      <c r="B402" s="35"/>
      <c r="C402" s="35"/>
      <c r="D402" s="35"/>
      <c r="E402" s="35"/>
      <c r="F402" s="35"/>
      <c r="G402" s="35"/>
      <c r="H402" s="85"/>
      <c r="I402" s="35"/>
      <c r="J402" s="35"/>
      <c r="K402" s="35"/>
      <c r="L402" s="35"/>
      <c r="M402" s="35"/>
      <c r="N402" s="35"/>
      <c r="O402" s="35"/>
      <c r="P402" s="35"/>
      <c r="Q402" s="35"/>
    </row>
    <row r="403" spans="1:17" ht="19.5" customHeight="1">
      <c r="A403" s="35"/>
      <c r="B403" s="35"/>
      <c r="C403" s="35"/>
      <c r="D403" s="35"/>
      <c r="E403" s="35"/>
      <c r="F403" s="35"/>
      <c r="G403" s="35"/>
      <c r="H403" s="85"/>
      <c r="I403" s="35"/>
      <c r="J403" s="35"/>
      <c r="K403" s="35"/>
      <c r="L403" s="35"/>
      <c r="M403" s="35"/>
      <c r="N403" s="35"/>
      <c r="O403" s="35"/>
      <c r="P403" s="35"/>
      <c r="Q403" s="35"/>
    </row>
    <row r="404" spans="1:17" ht="19.5" customHeight="1">
      <c r="A404" s="35"/>
      <c r="B404" s="35"/>
      <c r="C404" s="35"/>
      <c r="D404" s="35"/>
      <c r="E404" s="35"/>
      <c r="F404" s="35"/>
      <c r="G404" s="35"/>
      <c r="H404" s="85"/>
      <c r="I404" s="35"/>
      <c r="J404" s="35"/>
      <c r="K404" s="35"/>
      <c r="L404" s="35"/>
      <c r="M404" s="35"/>
      <c r="N404" s="35"/>
      <c r="O404" s="35"/>
      <c r="P404" s="35"/>
      <c r="Q404" s="35"/>
    </row>
    <row r="405" spans="1:17" ht="19.5" customHeight="1">
      <c r="A405" s="35"/>
      <c r="B405" s="35"/>
      <c r="C405" s="35"/>
      <c r="D405" s="35"/>
      <c r="E405" s="35"/>
      <c r="F405" s="35"/>
      <c r="G405" s="35"/>
      <c r="H405" s="85"/>
      <c r="I405" s="35"/>
      <c r="J405" s="35"/>
      <c r="K405" s="35"/>
      <c r="L405" s="35"/>
      <c r="M405" s="35"/>
      <c r="N405" s="35"/>
      <c r="O405" s="35"/>
      <c r="P405" s="35"/>
      <c r="Q405" s="35"/>
    </row>
    <row r="406" spans="1:17" ht="19.5" customHeight="1">
      <c r="A406" s="35"/>
      <c r="B406" s="35"/>
      <c r="C406" s="35"/>
      <c r="D406" s="35"/>
      <c r="E406" s="35"/>
      <c r="F406" s="35"/>
      <c r="G406" s="35"/>
      <c r="H406" s="85"/>
      <c r="I406" s="35"/>
      <c r="J406" s="35"/>
      <c r="K406" s="35"/>
      <c r="L406" s="35"/>
      <c r="M406" s="35"/>
      <c r="N406" s="35"/>
      <c r="O406" s="35"/>
      <c r="P406" s="35"/>
      <c r="Q406" s="35"/>
    </row>
    <row r="407" spans="1:17" ht="19.5" customHeight="1">
      <c r="A407" s="35"/>
      <c r="B407" s="35"/>
      <c r="C407" s="35"/>
      <c r="D407" s="35"/>
      <c r="E407" s="35"/>
      <c r="F407" s="35"/>
      <c r="G407" s="35"/>
      <c r="H407" s="85"/>
      <c r="I407" s="35"/>
      <c r="J407" s="35"/>
      <c r="K407" s="35"/>
      <c r="L407" s="35"/>
      <c r="M407" s="35"/>
      <c r="N407" s="35"/>
      <c r="O407" s="35"/>
      <c r="P407" s="35"/>
      <c r="Q407" s="35"/>
    </row>
    <row r="408" spans="1:17" ht="19.5" customHeight="1">
      <c r="A408" s="35"/>
      <c r="B408" s="35"/>
      <c r="C408" s="35"/>
      <c r="D408" s="35"/>
      <c r="E408" s="35"/>
      <c r="F408" s="35"/>
      <c r="G408" s="35"/>
      <c r="H408" s="85"/>
      <c r="I408" s="35"/>
      <c r="J408" s="35"/>
      <c r="K408" s="35"/>
      <c r="L408" s="35"/>
      <c r="M408" s="35"/>
      <c r="N408" s="35"/>
      <c r="O408" s="35"/>
      <c r="P408" s="35"/>
      <c r="Q408" s="35"/>
    </row>
    <row r="409" spans="1:17" ht="19.5" customHeight="1">
      <c r="A409" s="35"/>
      <c r="B409" s="35"/>
      <c r="C409" s="35"/>
      <c r="D409" s="35"/>
      <c r="E409" s="35"/>
      <c r="F409" s="35"/>
      <c r="G409" s="35"/>
      <c r="H409" s="85"/>
      <c r="I409" s="35"/>
      <c r="J409" s="35"/>
      <c r="K409" s="35"/>
      <c r="L409" s="35"/>
      <c r="M409" s="35"/>
      <c r="N409" s="35"/>
      <c r="O409" s="35"/>
      <c r="P409" s="35"/>
      <c r="Q409" s="35"/>
    </row>
    <row r="410" spans="1:17" ht="19.5" customHeight="1">
      <c r="A410" s="35"/>
      <c r="B410" s="35"/>
      <c r="C410" s="35"/>
      <c r="D410" s="35"/>
      <c r="E410" s="35"/>
      <c r="F410" s="35"/>
      <c r="G410" s="35"/>
      <c r="H410" s="85"/>
      <c r="I410" s="35"/>
      <c r="J410" s="35"/>
      <c r="K410" s="35"/>
      <c r="L410" s="35"/>
      <c r="M410" s="35"/>
      <c r="N410" s="35"/>
      <c r="O410" s="35"/>
      <c r="P410" s="35"/>
      <c r="Q410" s="35"/>
    </row>
    <row r="411" spans="1:17" ht="19.5" customHeight="1">
      <c r="A411" s="35"/>
      <c r="B411" s="35"/>
      <c r="C411" s="35"/>
      <c r="D411" s="35"/>
      <c r="E411" s="35"/>
      <c r="F411" s="35"/>
      <c r="G411" s="35"/>
      <c r="H411" s="85"/>
      <c r="I411" s="35"/>
      <c r="J411" s="35"/>
      <c r="K411" s="35"/>
      <c r="L411" s="35"/>
      <c r="M411" s="35"/>
      <c r="N411" s="35"/>
      <c r="O411" s="35"/>
      <c r="P411" s="35"/>
      <c r="Q411" s="35"/>
    </row>
    <row r="412" spans="1:17" ht="19.5" customHeight="1">
      <c r="A412" s="35"/>
      <c r="B412" s="35"/>
      <c r="C412" s="35"/>
      <c r="D412" s="35"/>
      <c r="E412" s="35"/>
      <c r="F412" s="35"/>
      <c r="G412" s="35"/>
      <c r="H412" s="85"/>
      <c r="I412" s="35"/>
      <c r="J412" s="35"/>
      <c r="K412" s="35"/>
      <c r="L412" s="35"/>
      <c r="M412" s="35"/>
      <c r="N412" s="35"/>
      <c r="O412" s="35"/>
      <c r="P412" s="35"/>
      <c r="Q412" s="35"/>
    </row>
    <row r="413" spans="1:17" ht="19.5" customHeight="1">
      <c r="A413" s="35"/>
      <c r="B413" s="35"/>
      <c r="C413" s="35"/>
      <c r="D413" s="35"/>
      <c r="E413" s="35"/>
      <c r="F413" s="35"/>
      <c r="G413" s="35"/>
      <c r="H413" s="85"/>
      <c r="I413" s="35"/>
      <c r="J413" s="35"/>
      <c r="K413" s="35"/>
      <c r="L413" s="35"/>
      <c r="M413" s="35"/>
      <c r="N413" s="35"/>
      <c r="O413" s="35"/>
      <c r="P413" s="35"/>
      <c r="Q413" s="35"/>
    </row>
    <row r="414" spans="1:17" ht="19.5" customHeight="1">
      <c r="A414" s="35"/>
      <c r="B414" s="35"/>
      <c r="C414" s="35"/>
      <c r="D414" s="35"/>
      <c r="E414" s="35"/>
      <c r="F414" s="35"/>
      <c r="G414" s="35"/>
      <c r="H414" s="85"/>
      <c r="I414" s="35"/>
      <c r="J414" s="35"/>
      <c r="K414" s="35"/>
      <c r="L414" s="35"/>
      <c r="M414" s="35"/>
      <c r="N414" s="35"/>
      <c r="O414" s="35"/>
      <c r="P414" s="35"/>
      <c r="Q414" s="35"/>
    </row>
    <row r="415" spans="1:17" ht="19.5" customHeight="1">
      <c r="A415" s="35"/>
      <c r="B415" s="35"/>
      <c r="C415" s="35"/>
      <c r="D415" s="35"/>
      <c r="E415" s="35"/>
      <c r="F415" s="35"/>
      <c r="G415" s="35"/>
      <c r="H415" s="85"/>
      <c r="I415" s="35"/>
      <c r="J415" s="35"/>
      <c r="K415" s="35"/>
      <c r="L415" s="35"/>
      <c r="M415" s="35"/>
      <c r="N415" s="35"/>
      <c r="O415" s="35"/>
      <c r="P415" s="35"/>
      <c r="Q415" s="35"/>
    </row>
    <row r="416" spans="1:17" ht="19.5" customHeight="1">
      <c r="A416" s="35"/>
      <c r="B416" s="35"/>
      <c r="C416" s="35"/>
      <c r="D416" s="35"/>
      <c r="E416" s="35"/>
      <c r="F416" s="35"/>
      <c r="G416" s="35"/>
      <c r="H416" s="85"/>
      <c r="I416" s="35"/>
      <c r="J416" s="35"/>
      <c r="K416" s="35"/>
      <c r="L416" s="35"/>
      <c r="M416" s="35"/>
      <c r="N416" s="35"/>
      <c r="O416" s="35"/>
      <c r="P416" s="35"/>
      <c r="Q416" s="35"/>
    </row>
    <row r="417" spans="1:17" ht="19.5" customHeight="1">
      <c r="A417" s="35"/>
      <c r="B417" s="35"/>
      <c r="C417" s="35"/>
      <c r="D417" s="35"/>
      <c r="E417" s="35"/>
      <c r="F417" s="35"/>
      <c r="G417" s="35"/>
      <c r="H417" s="85"/>
      <c r="I417" s="35"/>
      <c r="J417" s="35"/>
      <c r="K417" s="35"/>
      <c r="L417" s="35"/>
      <c r="M417" s="35"/>
      <c r="N417" s="35"/>
      <c r="O417" s="35"/>
      <c r="P417" s="35"/>
      <c r="Q417" s="35"/>
    </row>
    <row r="418" spans="1:17" ht="19.5" customHeight="1">
      <c r="A418" s="35"/>
      <c r="B418" s="35"/>
      <c r="C418" s="35"/>
      <c r="D418" s="35"/>
      <c r="E418" s="35"/>
      <c r="F418" s="35"/>
      <c r="G418" s="35"/>
      <c r="H418" s="85"/>
      <c r="I418" s="35"/>
      <c r="J418" s="35"/>
      <c r="K418" s="35"/>
      <c r="L418" s="35"/>
      <c r="M418" s="35"/>
      <c r="N418" s="35"/>
      <c r="O418" s="35"/>
      <c r="P418" s="35"/>
      <c r="Q418" s="35"/>
    </row>
    <row r="419" spans="1:17" ht="19.5" customHeight="1">
      <c r="A419" s="35"/>
      <c r="B419" s="35"/>
      <c r="C419" s="35"/>
      <c r="D419" s="35"/>
      <c r="E419" s="35"/>
      <c r="F419" s="35"/>
      <c r="G419" s="35"/>
      <c r="H419" s="85"/>
      <c r="I419" s="35"/>
      <c r="J419" s="35"/>
      <c r="K419" s="35"/>
      <c r="L419" s="35"/>
      <c r="M419" s="35"/>
      <c r="N419" s="35"/>
      <c r="O419" s="35"/>
      <c r="P419" s="35"/>
      <c r="Q419" s="35"/>
    </row>
    <row r="420" spans="1:17" ht="19.5" customHeight="1">
      <c r="A420" s="35"/>
      <c r="B420" s="35"/>
      <c r="C420" s="35"/>
      <c r="D420" s="35"/>
      <c r="E420" s="35"/>
      <c r="F420" s="35"/>
      <c r="G420" s="35"/>
      <c r="H420" s="85"/>
      <c r="I420" s="35"/>
      <c r="J420" s="35"/>
      <c r="K420" s="35"/>
      <c r="L420" s="35"/>
      <c r="M420" s="35"/>
      <c r="N420" s="35"/>
      <c r="O420" s="35"/>
      <c r="P420" s="35"/>
      <c r="Q420" s="35"/>
    </row>
    <row r="421" spans="1:17" ht="19.5" customHeight="1">
      <c r="A421" s="35"/>
      <c r="B421" s="35"/>
      <c r="C421" s="35"/>
      <c r="D421" s="35"/>
      <c r="E421" s="35"/>
      <c r="F421" s="35"/>
      <c r="G421" s="35"/>
      <c r="H421" s="85"/>
      <c r="I421" s="35"/>
      <c r="J421" s="35"/>
      <c r="K421" s="35"/>
      <c r="L421" s="35"/>
      <c r="M421" s="35"/>
      <c r="N421" s="35"/>
      <c r="O421" s="35"/>
      <c r="P421" s="35"/>
      <c r="Q421" s="35"/>
    </row>
    <row r="422" spans="1:17" ht="19.5" customHeight="1">
      <c r="A422" s="35"/>
      <c r="B422" s="35"/>
      <c r="C422" s="35"/>
      <c r="D422" s="35"/>
      <c r="E422" s="35"/>
      <c r="F422" s="35"/>
      <c r="G422" s="35"/>
      <c r="H422" s="85"/>
      <c r="I422" s="35"/>
      <c r="J422" s="35"/>
      <c r="K422" s="35"/>
      <c r="L422" s="35"/>
      <c r="M422" s="35"/>
      <c r="N422" s="35"/>
      <c r="O422" s="35"/>
      <c r="P422" s="35"/>
      <c r="Q422" s="35"/>
    </row>
    <row r="423" spans="1:17" ht="19.5" customHeight="1">
      <c r="A423" s="35"/>
      <c r="B423" s="35"/>
      <c r="C423" s="35"/>
      <c r="D423" s="35"/>
      <c r="E423" s="35"/>
      <c r="F423" s="35"/>
      <c r="G423" s="35"/>
      <c r="H423" s="85"/>
      <c r="I423" s="35"/>
      <c r="J423" s="35"/>
      <c r="K423" s="35"/>
      <c r="L423" s="35"/>
      <c r="M423" s="35"/>
      <c r="N423" s="35"/>
      <c r="O423" s="35"/>
      <c r="P423" s="35"/>
      <c r="Q423" s="35"/>
    </row>
    <row r="424" spans="1:17" ht="19.5" customHeight="1">
      <c r="A424" s="35"/>
      <c r="B424" s="35"/>
      <c r="C424" s="35"/>
      <c r="D424" s="35"/>
      <c r="E424" s="35"/>
      <c r="F424" s="35"/>
      <c r="G424" s="35"/>
      <c r="H424" s="85"/>
      <c r="I424" s="35"/>
      <c r="J424" s="35"/>
      <c r="K424" s="35"/>
      <c r="L424" s="35"/>
      <c r="M424" s="35"/>
      <c r="N424" s="35"/>
      <c r="O424" s="35"/>
      <c r="P424" s="35"/>
      <c r="Q424" s="35"/>
    </row>
    <row r="425" spans="1:17" ht="19.5" customHeight="1">
      <c r="A425" s="35"/>
      <c r="B425" s="35"/>
      <c r="C425" s="35"/>
      <c r="D425" s="35"/>
      <c r="E425" s="35"/>
      <c r="F425" s="35"/>
      <c r="G425" s="35"/>
      <c r="H425" s="85"/>
      <c r="I425" s="35"/>
      <c r="J425" s="35"/>
      <c r="K425" s="35"/>
      <c r="L425" s="35"/>
      <c r="M425" s="35"/>
      <c r="N425" s="35"/>
      <c r="O425" s="35"/>
      <c r="P425" s="35"/>
      <c r="Q425" s="35"/>
    </row>
    <row r="426" spans="1:17" ht="19.5" customHeight="1">
      <c r="A426" s="35"/>
      <c r="B426" s="35"/>
      <c r="C426" s="35"/>
      <c r="D426" s="35"/>
      <c r="E426" s="35"/>
      <c r="F426" s="35"/>
      <c r="G426" s="35"/>
      <c r="H426" s="85"/>
      <c r="I426" s="35"/>
      <c r="J426" s="35"/>
      <c r="K426" s="35"/>
      <c r="L426" s="35"/>
      <c r="M426" s="35"/>
      <c r="N426" s="35"/>
      <c r="O426" s="35"/>
      <c r="P426" s="35"/>
      <c r="Q426" s="35"/>
    </row>
    <row r="427" spans="1:17" ht="19.5" customHeight="1">
      <c r="A427" s="35"/>
      <c r="B427" s="35"/>
      <c r="C427" s="35"/>
      <c r="D427" s="35"/>
      <c r="E427" s="35"/>
      <c r="F427" s="35"/>
      <c r="G427" s="35"/>
      <c r="H427" s="85"/>
      <c r="I427" s="35"/>
      <c r="J427" s="35"/>
      <c r="K427" s="35"/>
      <c r="L427" s="35"/>
      <c r="M427" s="35"/>
      <c r="N427" s="35"/>
      <c r="O427" s="35"/>
      <c r="P427" s="35"/>
      <c r="Q427" s="35"/>
    </row>
    <row r="428" spans="1:17" ht="19.5" customHeight="1">
      <c r="A428" s="35"/>
      <c r="B428" s="35"/>
      <c r="C428" s="35"/>
      <c r="D428" s="35"/>
      <c r="E428" s="35"/>
      <c r="F428" s="35"/>
      <c r="G428" s="35"/>
      <c r="H428" s="85"/>
      <c r="I428" s="35"/>
      <c r="J428" s="35"/>
      <c r="K428" s="35"/>
      <c r="L428" s="35"/>
      <c r="M428" s="35"/>
      <c r="N428" s="35"/>
      <c r="O428" s="35"/>
      <c r="P428" s="35"/>
      <c r="Q428" s="35"/>
    </row>
    <row r="429" spans="1:17" ht="19.5" customHeight="1">
      <c r="A429" s="35"/>
      <c r="B429" s="35"/>
      <c r="C429" s="35"/>
      <c r="D429" s="35"/>
      <c r="E429" s="35"/>
      <c r="F429" s="35"/>
      <c r="G429" s="35"/>
      <c r="H429" s="85"/>
      <c r="I429" s="35"/>
      <c r="J429" s="35"/>
      <c r="K429" s="35"/>
      <c r="L429" s="35"/>
      <c r="M429" s="35"/>
      <c r="N429" s="35"/>
      <c r="O429" s="35"/>
      <c r="P429" s="35"/>
      <c r="Q429" s="35"/>
    </row>
    <row r="430" spans="1:17" ht="19.5" customHeight="1">
      <c r="A430" s="35"/>
      <c r="B430" s="35"/>
      <c r="C430" s="35"/>
      <c r="D430" s="35"/>
      <c r="E430" s="35"/>
      <c r="F430" s="35"/>
      <c r="G430" s="35"/>
      <c r="H430" s="85"/>
      <c r="I430" s="35"/>
      <c r="J430" s="35"/>
      <c r="K430" s="35"/>
      <c r="L430" s="35"/>
      <c r="M430" s="35"/>
      <c r="N430" s="35"/>
      <c r="O430" s="35"/>
      <c r="P430" s="35"/>
      <c r="Q430" s="35"/>
    </row>
    <row r="431" spans="1:17" ht="19.5" customHeight="1">
      <c r="A431" s="35"/>
      <c r="B431" s="35"/>
      <c r="C431" s="35"/>
      <c r="D431" s="35"/>
      <c r="E431" s="35"/>
      <c r="F431" s="35"/>
      <c r="G431" s="35"/>
      <c r="H431" s="85"/>
      <c r="I431" s="35"/>
      <c r="J431" s="35"/>
      <c r="K431" s="35"/>
      <c r="L431" s="35"/>
      <c r="M431" s="35"/>
      <c r="N431" s="35"/>
      <c r="O431" s="35"/>
      <c r="P431" s="35"/>
      <c r="Q431" s="35"/>
    </row>
    <row r="432" spans="1:17" ht="19.5" customHeight="1">
      <c r="A432" s="35"/>
      <c r="B432" s="35"/>
      <c r="C432" s="35"/>
      <c r="D432" s="35"/>
      <c r="E432" s="35"/>
      <c r="F432" s="35"/>
      <c r="G432" s="35"/>
      <c r="H432" s="85"/>
      <c r="I432" s="35"/>
      <c r="J432" s="35"/>
      <c r="K432" s="35"/>
      <c r="L432" s="35"/>
      <c r="M432" s="35"/>
      <c r="N432" s="35"/>
      <c r="O432" s="35"/>
      <c r="P432" s="35"/>
      <c r="Q432" s="35"/>
    </row>
    <row r="433" spans="1:17" ht="19.5" customHeight="1">
      <c r="A433" s="35"/>
      <c r="B433" s="35"/>
      <c r="C433" s="35"/>
      <c r="D433" s="35"/>
      <c r="E433" s="35"/>
      <c r="F433" s="35"/>
      <c r="G433" s="35"/>
      <c r="H433" s="85"/>
      <c r="I433" s="35"/>
      <c r="J433" s="35"/>
      <c r="K433" s="35"/>
      <c r="L433" s="35"/>
      <c r="M433" s="35"/>
      <c r="N433" s="35"/>
      <c r="O433" s="35"/>
      <c r="P433" s="35"/>
      <c r="Q433" s="35"/>
    </row>
    <row r="434" spans="1:17" ht="19.5" customHeight="1">
      <c r="A434" s="35"/>
      <c r="B434" s="35"/>
      <c r="C434" s="35"/>
      <c r="D434" s="35"/>
      <c r="E434" s="35"/>
      <c r="F434" s="35"/>
      <c r="G434" s="35"/>
      <c r="H434" s="85"/>
      <c r="I434" s="35"/>
      <c r="J434" s="35"/>
      <c r="K434" s="35"/>
      <c r="L434" s="35"/>
      <c r="M434" s="35"/>
      <c r="N434" s="35"/>
      <c r="O434" s="35"/>
      <c r="P434" s="35"/>
      <c r="Q434" s="35"/>
    </row>
    <row r="435" spans="1:17" ht="19.5" customHeight="1">
      <c r="A435" s="35"/>
      <c r="B435" s="35"/>
      <c r="C435" s="35"/>
      <c r="D435" s="35"/>
      <c r="E435" s="35"/>
      <c r="F435" s="35"/>
      <c r="G435" s="35"/>
      <c r="H435" s="85"/>
      <c r="I435" s="35"/>
      <c r="J435" s="35"/>
      <c r="K435" s="35"/>
      <c r="L435" s="35"/>
      <c r="M435" s="35"/>
      <c r="N435" s="35"/>
      <c r="O435" s="35"/>
      <c r="P435" s="35"/>
      <c r="Q435" s="35"/>
    </row>
    <row r="436" spans="2:9" ht="19.5" customHeight="1">
      <c r="B436" s="35"/>
      <c r="C436" s="35"/>
      <c r="D436" s="35"/>
      <c r="E436" s="35"/>
      <c r="F436" s="35"/>
      <c r="G436" s="35"/>
      <c r="H436" s="85"/>
      <c r="I436" s="35"/>
    </row>
    <row r="437" spans="2:9" ht="19.5" customHeight="1">
      <c r="B437" s="35"/>
      <c r="C437" s="35"/>
      <c r="D437" s="35"/>
      <c r="E437" s="35"/>
      <c r="F437" s="35"/>
      <c r="G437" s="35"/>
      <c r="H437" s="85"/>
      <c r="I437" s="35"/>
    </row>
    <row r="438" spans="2:9" ht="19.5" customHeight="1">
      <c r="B438" s="35"/>
      <c r="C438" s="35"/>
      <c r="D438" s="35"/>
      <c r="E438" s="35"/>
      <c r="F438" s="35"/>
      <c r="G438" s="35"/>
      <c r="H438" s="85"/>
      <c r="I438" s="35"/>
    </row>
    <row r="439" spans="2:9" ht="19.5" customHeight="1">
      <c r="B439" s="35"/>
      <c r="C439" s="35"/>
      <c r="D439" s="35"/>
      <c r="E439" s="35"/>
      <c r="F439" s="35"/>
      <c r="G439" s="35"/>
      <c r="H439" s="85"/>
      <c r="I439" s="35"/>
    </row>
    <row r="440" spans="2:9" ht="19.5" customHeight="1">
      <c r="B440" s="35"/>
      <c r="C440" s="35"/>
      <c r="D440" s="35"/>
      <c r="E440" s="35"/>
      <c r="F440" s="35"/>
      <c r="G440" s="35"/>
      <c r="H440" s="85"/>
      <c r="I440" s="35"/>
    </row>
    <row r="441" spans="2:9" ht="19.5" customHeight="1">
      <c r="B441" s="35"/>
      <c r="C441" s="35"/>
      <c r="D441" s="35"/>
      <c r="E441" s="35"/>
      <c r="F441" s="35"/>
      <c r="G441" s="35"/>
      <c r="H441" s="85"/>
      <c r="I441" s="35"/>
    </row>
    <row r="442" spans="2:9" ht="19.5" customHeight="1">
      <c r="B442" s="35"/>
      <c r="C442" s="35"/>
      <c r="D442" s="35"/>
      <c r="E442" s="35"/>
      <c r="F442" s="35"/>
      <c r="G442" s="35"/>
      <c r="H442" s="85"/>
      <c r="I442" s="35"/>
    </row>
    <row r="443" spans="2:9" ht="19.5" customHeight="1">
      <c r="B443" s="35"/>
      <c r="C443" s="35"/>
      <c r="D443" s="35"/>
      <c r="E443" s="35"/>
      <c r="F443" s="35"/>
      <c r="G443" s="35"/>
      <c r="H443" s="85"/>
      <c r="I443" s="35"/>
    </row>
    <row r="444" spans="2:9" ht="19.5" customHeight="1">
      <c r="B444" s="35"/>
      <c r="C444" s="35"/>
      <c r="D444" s="35"/>
      <c r="E444" s="35"/>
      <c r="F444" s="35"/>
      <c r="G444" s="35"/>
      <c r="H444" s="85"/>
      <c r="I444" s="35"/>
    </row>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sheetData>
  <sheetProtection/>
  <mergeCells count="1">
    <mergeCell ref="B1:C1"/>
  </mergeCells>
  <printOptions/>
  <pageMargins left="0.25" right="0.25" top="0.75" bottom="0.75" header="0.3" footer="0.3"/>
  <pageSetup fitToHeight="0" fitToWidth="1" horizontalDpi="600" verticalDpi="600" orientation="landscape" paperSize="9" scale="93" r:id="rId1"/>
  <rowBreaks count="6" manualBreakCount="6">
    <brk id="26" max="9" man="1"/>
    <brk id="85" max="9" man="1"/>
    <brk id="185" max="9" man="1"/>
    <brk id="274" max="9" man="1"/>
    <brk id="291" max="9" man="1"/>
    <brk id="317" max="9" man="1"/>
  </rowBreaks>
  <ignoredErrors>
    <ignoredError sqref="G8 G9:G24 I8:I24" unlockedFormula="1"/>
  </ignoredErrors>
</worksheet>
</file>

<file path=xl/worksheets/sheet5.xml><?xml version="1.0" encoding="utf-8"?>
<worksheet xmlns="http://schemas.openxmlformats.org/spreadsheetml/2006/main" xmlns:r="http://schemas.openxmlformats.org/officeDocument/2006/relationships">
  <dimension ref="B1:M139"/>
  <sheetViews>
    <sheetView workbookViewId="0" topLeftCell="A1">
      <selection activeCell="H6" sqref="H6"/>
    </sheetView>
  </sheetViews>
  <sheetFormatPr defaultColWidth="9.00390625" defaultRowHeight="12.75"/>
  <cols>
    <col min="1" max="1" width="2.25390625" style="10" customWidth="1"/>
    <col min="2" max="2" width="50.125" style="10" customWidth="1"/>
    <col min="3" max="3" width="9.00390625" style="10" bestFit="1" customWidth="1"/>
    <col min="4" max="4" width="8.75390625" style="10" customWidth="1"/>
    <col min="5" max="5" width="5.375" style="10" bestFit="1" customWidth="1"/>
    <col min="6" max="6" width="7.125" style="10" customWidth="1"/>
    <col min="7" max="7" width="12.125" style="10" customWidth="1"/>
    <col min="8" max="8" width="15.25390625" style="10" customWidth="1"/>
    <col min="9" max="9" width="16.75390625" style="10" customWidth="1"/>
    <col min="10" max="16384" width="9.125" style="10" customWidth="1"/>
  </cols>
  <sheetData>
    <row r="1" spans="2:9" s="1" customFormat="1" ht="19.5" customHeight="1">
      <c r="B1" s="100" t="s">
        <v>333</v>
      </c>
      <c r="C1" s="35"/>
      <c r="D1" s="35"/>
      <c r="E1" s="35"/>
      <c r="F1" s="35"/>
      <c r="G1" s="120"/>
      <c r="H1" s="35"/>
      <c r="I1" s="35"/>
    </row>
    <row r="2" spans="2:9" s="1" customFormat="1" ht="15.75" customHeight="1" thickBot="1">
      <c r="B2" s="35"/>
      <c r="C2" s="35"/>
      <c r="D2" s="35"/>
      <c r="E2" s="35"/>
      <c r="F2" s="35"/>
      <c r="G2" s="120"/>
      <c r="H2" s="35"/>
      <c r="I2" s="35"/>
    </row>
    <row r="3" spans="2:13" s="1" customFormat="1" ht="16.5" thickBot="1">
      <c r="B3" s="45" t="s">
        <v>217</v>
      </c>
      <c r="C3" s="46" t="s">
        <v>246</v>
      </c>
      <c r="D3" s="47" t="s">
        <v>0</v>
      </c>
      <c r="E3" s="47" t="s">
        <v>243</v>
      </c>
      <c r="F3" s="47" t="s">
        <v>298</v>
      </c>
      <c r="G3" s="48" t="s">
        <v>187</v>
      </c>
      <c r="H3" s="46" t="s">
        <v>244</v>
      </c>
      <c r="I3" s="50" t="s">
        <v>311</v>
      </c>
      <c r="J3" s="7"/>
      <c r="K3" s="7"/>
      <c r="L3" s="7"/>
      <c r="M3" s="7"/>
    </row>
    <row r="4" spans="2:9" s="1" customFormat="1" ht="19.5" customHeight="1">
      <c r="B4" s="51" t="s">
        <v>10</v>
      </c>
      <c r="C4" s="52" t="s">
        <v>291</v>
      </c>
      <c r="D4" s="122">
        <v>2244</v>
      </c>
      <c r="E4" s="118">
        <v>312</v>
      </c>
      <c r="F4" s="118" t="s">
        <v>282</v>
      </c>
      <c r="G4" s="168">
        <f aca="true" t="shared" si="0" ref="G4:G36">D4*E4</f>
        <v>700128</v>
      </c>
      <c r="H4" s="52">
        <v>0.0054</v>
      </c>
      <c r="I4" s="57">
        <f>G4*H4</f>
        <v>3780.6912</v>
      </c>
    </row>
    <row r="5" spans="2:9" s="1" customFormat="1" ht="19.5" customHeight="1">
      <c r="B5" s="58" t="s">
        <v>138</v>
      </c>
      <c r="C5" s="52" t="s">
        <v>291</v>
      </c>
      <c r="D5" s="123">
        <v>1122</v>
      </c>
      <c r="E5" s="118">
        <v>312</v>
      </c>
      <c r="F5" s="112" t="s">
        <v>282</v>
      </c>
      <c r="G5" s="169">
        <f t="shared" si="0"/>
        <v>350064</v>
      </c>
      <c r="H5" s="52">
        <v>0.0054</v>
      </c>
      <c r="I5" s="63">
        <f aca="true" t="shared" si="1" ref="I5:I72">G5*H5</f>
        <v>1890.3456</v>
      </c>
    </row>
    <row r="6" spans="2:9" s="1" customFormat="1" ht="19.5" customHeight="1">
      <c r="B6" s="58" t="s">
        <v>154</v>
      </c>
      <c r="C6" s="52" t="s">
        <v>291</v>
      </c>
      <c r="D6" s="123">
        <v>540</v>
      </c>
      <c r="E6" s="118">
        <v>312</v>
      </c>
      <c r="F6" s="112" t="s">
        <v>282</v>
      </c>
      <c r="G6" s="169">
        <f t="shared" si="0"/>
        <v>168480</v>
      </c>
      <c r="H6" s="52">
        <v>0.0054</v>
      </c>
      <c r="I6" s="63">
        <f t="shared" si="1"/>
        <v>909.792</v>
      </c>
    </row>
    <row r="7" spans="2:9" s="1" customFormat="1" ht="19.5" customHeight="1">
      <c r="B7" s="58" t="s">
        <v>221</v>
      </c>
      <c r="C7" s="52" t="s">
        <v>291</v>
      </c>
      <c r="D7" s="123">
        <v>880</v>
      </c>
      <c r="E7" s="118">
        <v>312</v>
      </c>
      <c r="F7" s="112" t="s">
        <v>282</v>
      </c>
      <c r="G7" s="169">
        <f t="shared" si="0"/>
        <v>274560</v>
      </c>
      <c r="H7" s="52">
        <v>0.0054</v>
      </c>
      <c r="I7" s="63">
        <f t="shared" si="1"/>
        <v>1482.624</v>
      </c>
    </row>
    <row r="8" spans="2:9" s="1" customFormat="1" ht="19.5" customHeight="1">
      <c r="B8" s="58" t="s">
        <v>30</v>
      </c>
      <c r="C8" s="52" t="s">
        <v>291</v>
      </c>
      <c r="D8" s="123">
        <v>650</v>
      </c>
      <c r="E8" s="118">
        <v>312</v>
      </c>
      <c r="F8" s="112" t="s">
        <v>282</v>
      </c>
      <c r="G8" s="169">
        <f t="shared" si="0"/>
        <v>202800</v>
      </c>
      <c r="H8" s="52">
        <v>0.0054</v>
      </c>
      <c r="I8" s="63">
        <f t="shared" si="1"/>
        <v>1095.1200000000001</v>
      </c>
    </row>
    <row r="9" spans="2:9" s="1" customFormat="1" ht="19.5" customHeight="1">
      <c r="B9" s="58" t="s">
        <v>121</v>
      </c>
      <c r="C9" s="52" t="s">
        <v>291</v>
      </c>
      <c r="D9" s="123">
        <v>3639</v>
      </c>
      <c r="E9" s="118">
        <v>312</v>
      </c>
      <c r="F9" s="112" t="s">
        <v>282</v>
      </c>
      <c r="G9" s="169">
        <f t="shared" si="0"/>
        <v>1135368</v>
      </c>
      <c r="H9" s="52">
        <v>0.0054</v>
      </c>
      <c r="I9" s="63">
        <f t="shared" si="1"/>
        <v>6130.9872000000005</v>
      </c>
    </row>
    <row r="10" spans="2:9" s="1" customFormat="1" ht="19.5" customHeight="1">
      <c r="B10" s="58" t="s">
        <v>223</v>
      </c>
      <c r="C10" s="52" t="s">
        <v>291</v>
      </c>
      <c r="D10" s="123">
        <v>3200</v>
      </c>
      <c r="E10" s="118">
        <v>312</v>
      </c>
      <c r="F10" s="112" t="s">
        <v>282</v>
      </c>
      <c r="G10" s="169">
        <f t="shared" si="0"/>
        <v>998400</v>
      </c>
      <c r="H10" s="52">
        <v>0.0054</v>
      </c>
      <c r="I10" s="63">
        <f t="shared" si="1"/>
        <v>5391.360000000001</v>
      </c>
    </row>
    <row r="11" spans="2:9" s="1" customFormat="1" ht="19.5" customHeight="1">
      <c r="B11" s="58" t="s">
        <v>389</v>
      </c>
      <c r="C11" s="52" t="s">
        <v>291</v>
      </c>
      <c r="D11" s="123">
        <v>200</v>
      </c>
      <c r="E11" s="118">
        <v>312</v>
      </c>
      <c r="F11" s="112" t="s">
        <v>282</v>
      </c>
      <c r="G11" s="169">
        <f t="shared" si="0"/>
        <v>62400</v>
      </c>
      <c r="H11" s="52">
        <v>0.0054</v>
      </c>
      <c r="I11" s="63">
        <f t="shared" si="1"/>
        <v>336.96000000000004</v>
      </c>
    </row>
    <row r="12" spans="2:9" s="1" customFormat="1" ht="19.5" customHeight="1">
      <c r="B12" s="58" t="s">
        <v>133</v>
      </c>
      <c r="C12" s="52" t="s">
        <v>291</v>
      </c>
      <c r="D12" s="123">
        <v>2582</v>
      </c>
      <c r="E12" s="112">
        <v>312</v>
      </c>
      <c r="F12" s="112" t="s">
        <v>282</v>
      </c>
      <c r="G12" s="169">
        <f t="shared" si="0"/>
        <v>805584</v>
      </c>
      <c r="H12" s="52">
        <v>0.0054</v>
      </c>
      <c r="I12" s="63">
        <f t="shared" si="1"/>
        <v>4350.153600000001</v>
      </c>
    </row>
    <row r="13" spans="2:9" s="1" customFormat="1" ht="19.5" customHeight="1">
      <c r="B13" s="58" t="s">
        <v>134</v>
      </c>
      <c r="C13" s="52" t="s">
        <v>291</v>
      </c>
      <c r="D13" s="123">
        <v>3434</v>
      </c>
      <c r="E13" s="112">
        <v>365</v>
      </c>
      <c r="F13" s="112" t="s">
        <v>282</v>
      </c>
      <c r="G13" s="169">
        <f t="shared" si="0"/>
        <v>1253410</v>
      </c>
      <c r="H13" s="52">
        <v>0.0054</v>
      </c>
      <c r="I13" s="63">
        <f t="shared" si="1"/>
        <v>6768.414000000001</v>
      </c>
    </row>
    <row r="14" spans="2:9" s="1" customFormat="1" ht="19.5" customHeight="1">
      <c r="B14" s="58" t="s">
        <v>135</v>
      </c>
      <c r="C14" s="52" t="s">
        <v>291</v>
      </c>
      <c r="D14" s="123">
        <v>1094</v>
      </c>
      <c r="E14" s="112">
        <v>312</v>
      </c>
      <c r="F14" s="112" t="s">
        <v>282</v>
      </c>
      <c r="G14" s="169">
        <f t="shared" si="0"/>
        <v>341328</v>
      </c>
      <c r="H14" s="52">
        <v>0.0054</v>
      </c>
      <c r="I14" s="63">
        <f t="shared" si="1"/>
        <v>1843.1712</v>
      </c>
    </row>
    <row r="15" spans="2:9" s="1" customFormat="1" ht="19.5" customHeight="1">
      <c r="B15" s="58" t="s">
        <v>137</v>
      </c>
      <c r="C15" s="52" t="s">
        <v>291</v>
      </c>
      <c r="D15" s="123">
        <v>5122</v>
      </c>
      <c r="E15" s="112">
        <v>156</v>
      </c>
      <c r="F15" s="112" t="s">
        <v>282</v>
      </c>
      <c r="G15" s="169">
        <f t="shared" si="0"/>
        <v>799032</v>
      </c>
      <c r="H15" s="52">
        <v>0.0054</v>
      </c>
      <c r="I15" s="63">
        <f t="shared" si="1"/>
        <v>4314.772800000001</v>
      </c>
    </row>
    <row r="16" spans="2:9" s="1" customFormat="1" ht="19.5" customHeight="1">
      <c r="B16" s="58" t="s">
        <v>44</v>
      </c>
      <c r="C16" s="52" t="s">
        <v>291</v>
      </c>
      <c r="D16" s="123">
        <v>1167</v>
      </c>
      <c r="E16" s="112">
        <v>312</v>
      </c>
      <c r="F16" s="112" t="s">
        <v>282</v>
      </c>
      <c r="G16" s="169">
        <f t="shared" si="0"/>
        <v>364104</v>
      </c>
      <c r="H16" s="52">
        <v>0.0054</v>
      </c>
      <c r="I16" s="63">
        <f t="shared" si="1"/>
        <v>1966.1616000000001</v>
      </c>
    </row>
    <row r="17" spans="2:9" s="1" customFormat="1" ht="19.5" customHeight="1">
      <c r="B17" s="204" t="s">
        <v>132</v>
      </c>
      <c r="C17" s="52" t="s">
        <v>367</v>
      </c>
      <c r="D17" s="123">
        <v>8131</v>
      </c>
      <c r="E17" s="112">
        <v>365</v>
      </c>
      <c r="F17" s="112" t="s">
        <v>282</v>
      </c>
      <c r="G17" s="169">
        <f t="shared" si="0"/>
        <v>2967815</v>
      </c>
      <c r="H17" s="52">
        <v>0.0054</v>
      </c>
      <c r="I17" s="63">
        <f t="shared" si="1"/>
        <v>16026.201000000001</v>
      </c>
    </row>
    <row r="18" spans="2:9" s="1" customFormat="1" ht="19.5" customHeight="1">
      <c r="B18" s="204" t="s">
        <v>374</v>
      </c>
      <c r="C18" s="52" t="s">
        <v>367</v>
      </c>
      <c r="D18" s="123">
        <v>950</v>
      </c>
      <c r="E18" s="112">
        <v>365</v>
      </c>
      <c r="F18" s="112" t="s">
        <v>282</v>
      </c>
      <c r="G18" s="169">
        <f>D18*E18</f>
        <v>346750</v>
      </c>
      <c r="H18" s="52">
        <v>0.0054</v>
      </c>
      <c r="I18" s="63">
        <f t="shared" si="1"/>
        <v>1872.45</v>
      </c>
    </row>
    <row r="19" spans="2:9" s="1" customFormat="1" ht="19.5" customHeight="1">
      <c r="B19" s="58" t="s">
        <v>101</v>
      </c>
      <c r="C19" s="52" t="s">
        <v>291</v>
      </c>
      <c r="D19" s="123">
        <v>370</v>
      </c>
      <c r="E19" s="112">
        <v>104</v>
      </c>
      <c r="F19" s="112" t="s">
        <v>283</v>
      </c>
      <c r="G19" s="169">
        <f t="shared" si="0"/>
        <v>38480</v>
      </c>
      <c r="H19" s="52">
        <v>0.0054</v>
      </c>
      <c r="I19" s="63">
        <f t="shared" si="1"/>
        <v>207.792</v>
      </c>
    </row>
    <row r="20" spans="2:9" s="1" customFormat="1" ht="19.5" customHeight="1">
      <c r="B20" s="58" t="s">
        <v>144</v>
      </c>
      <c r="C20" s="52" t="s">
        <v>291</v>
      </c>
      <c r="D20" s="123">
        <v>5473</v>
      </c>
      <c r="E20" s="112">
        <v>104</v>
      </c>
      <c r="F20" s="112" t="s">
        <v>283</v>
      </c>
      <c r="G20" s="169">
        <f t="shared" si="0"/>
        <v>569192</v>
      </c>
      <c r="H20" s="52">
        <v>0.0054</v>
      </c>
      <c r="I20" s="63">
        <f t="shared" si="1"/>
        <v>3073.6368</v>
      </c>
    </row>
    <row r="21" spans="2:9" s="1" customFormat="1" ht="19.5" customHeight="1">
      <c r="B21" s="58" t="s">
        <v>289</v>
      </c>
      <c r="C21" s="52" t="s">
        <v>291</v>
      </c>
      <c r="D21" s="123">
        <v>7788</v>
      </c>
      <c r="E21" s="112">
        <v>156</v>
      </c>
      <c r="F21" s="112" t="s">
        <v>283</v>
      </c>
      <c r="G21" s="169">
        <f t="shared" si="0"/>
        <v>1214928</v>
      </c>
      <c r="H21" s="52">
        <v>0.0054</v>
      </c>
      <c r="I21" s="63">
        <f t="shared" si="1"/>
        <v>6560.6112</v>
      </c>
    </row>
    <row r="22" spans="2:9" s="1" customFormat="1" ht="19.5" customHeight="1" thickBot="1">
      <c r="B22" s="58" t="s">
        <v>288</v>
      </c>
      <c r="C22" s="52" t="s">
        <v>291</v>
      </c>
      <c r="D22" s="123">
        <v>5895</v>
      </c>
      <c r="E22" s="112">
        <v>104</v>
      </c>
      <c r="F22" s="112" t="s">
        <v>283</v>
      </c>
      <c r="G22" s="169">
        <f t="shared" si="0"/>
        <v>613080</v>
      </c>
      <c r="H22" s="52">
        <v>0.0054</v>
      </c>
      <c r="I22" s="63">
        <f t="shared" si="1"/>
        <v>3310.632</v>
      </c>
    </row>
    <row r="23" spans="2:13" s="1" customFormat="1" ht="16.5" thickBot="1">
      <c r="B23" s="45" t="s">
        <v>217</v>
      </c>
      <c r="C23" s="46" t="s">
        <v>246</v>
      </c>
      <c r="D23" s="47" t="s">
        <v>0</v>
      </c>
      <c r="E23" s="47" t="s">
        <v>243</v>
      </c>
      <c r="F23" s="47" t="s">
        <v>298</v>
      </c>
      <c r="G23" s="48" t="s">
        <v>187</v>
      </c>
      <c r="H23" s="46" t="s">
        <v>244</v>
      </c>
      <c r="I23" s="50" t="s">
        <v>311</v>
      </c>
      <c r="J23" s="7"/>
      <c r="K23" s="7"/>
      <c r="L23" s="7"/>
      <c r="M23" s="7"/>
    </row>
    <row r="24" spans="2:9" s="1" customFormat="1" ht="19.5" customHeight="1">
      <c r="B24" s="66" t="s">
        <v>116</v>
      </c>
      <c r="C24" s="173" t="s">
        <v>291</v>
      </c>
      <c r="D24" s="126">
        <v>3399</v>
      </c>
      <c r="E24" s="127">
        <v>104</v>
      </c>
      <c r="F24" s="127" t="s">
        <v>283</v>
      </c>
      <c r="G24" s="174">
        <f t="shared" si="0"/>
        <v>353496</v>
      </c>
      <c r="H24" s="173">
        <v>0.0054</v>
      </c>
      <c r="I24" s="176">
        <f t="shared" si="1"/>
        <v>1908.8784</v>
      </c>
    </row>
    <row r="25" spans="2:9" s="1" customFormat="1" ht="19.5" customHeight="1">
      <c r="B25" s="58" t="s">
        <v>147</v>
      </c>
      <c r="C25" s="59" t="s">
        <v>291</v>
      </c>
      <c r="D25" s="123">
        <v>5021</v>
      </c>
      <c r="E25" s="112">
        <v>156</v>
      </c>
      <c r="F25" s="112" t="s">
        <v>283</v>
      </c>
      <c r="G25" s="169">
        <f t="shared" si="0"/>
        <v>783276</v>
      </c>
      <c r="H25" s="59">
        <v>0.0054</v>
      </c>
      <c r="I25" s="63">
        <f t="shared" si="1"/>
        <v>4229.6904</v>
      </c>
    </row>
    <row r="26" spans="2:9" s="1" customFormat="1" ht="19.5" customHeight="1">
      <c r="B26" s="58" t="s">
        <v>123</v>
      </c>
      <c r="C26" s="59" t="s">
        <v>291</v>
      </c>
      <c r="D26" s="123">
        <v>2624</v>
      </c>
      <c r="E26" s="112">
        <v>104</v>
      </c>
      <c r="F26" s="112" t="s">
        <v>240</v>
      </c>
      <c r="G26" s="169">
        <f t="shared" si="0"/>
        <v>272896</v>
      </c>
      <c r="H26" s="59">
        <v>0.0054</v>
      </c>
      <c r="I26" s="63">
        <f t="shared" si="1"/>
        <v>1473.6384</v>
      </c>
    </row>
    <row r="27" spans="2:9" s="1" customFormat="1" ht="19.5" customHeight="1">
      <c r="B27" s="58" t="s">
        <v>140</v>
      </c>
      <c r="C27" s="59" t="s">
        <v>291</v>
      </c>
      <c r="D27" s="123">
        <v>342</v>
      </c>
      <c r="E27" s="112">
        <v>104</v>
      </c>
      <c r="F27" s="112" t="s">
        <v>240</v>
      </c>
      <c r="G27" s="169">
        <f t="shared" si="0"/>
        <v>35568</v>
      </c>
      <c r="H27" s="59">
        <v>0.0054</v>
      </c>
      <c r="I27" s="63">
        <f t="shared" si="1"/>
        <v>192.0672</v>
      </c>
    </row>
    <row r="28" spans="2:9" s="1" customFormat="1" ht="19.5" customHeight="1">
      <c r="B28" s="58" t="s">
        <v>150</v>
      </c>
      <c r="C28" s="59" t="s">
        <v>291</v>
      </c>
      <c r="D28" s="123">
        <v>241</v>
      </c>
      <c r="E28" s="112">
        <v>104</v>
      </c>
      <c r="F28" s="112" t="s">
        <v>240</v>
      </c>
      <c r="G28" s="169">
        <f t="shared" si="0"/>
        <v>25064</v>
      </c>
      <c r="H28" s="59">
        <v>0.0054</v>
      </c>
      <c r="I28" s="63">
        <f t="shared" si="1"/>
        <v>135.34560000000002</v>
      </c>
    </row>
    <row r="29" spans="2:9" s="1" customFormat="1" ht="19.5" customHeight="1">
      <c r="B29" s="58" t="s">
        <v>128</v>
      </c>
      <c r="C29" s="59" t="s">
        <v>291</v>
      </c>
      <c r="D29" s="123">
        <v>3350</v>
      </c>
      <c r="E29" s="112">
        <v>104</v>
      </c>
      <c r="F29" s="112" t="s">
        <v>240</v>
      </c>
      <c r="G29" s="169">
        <f t="shared" si="0"/>
        <v>348400</v>
      </c>
      <c r="H29" s="59">
        <v>0.0054</v>
      </c>
      <c r="I29" s="63">
        <f t="shared" si="1"/>
        <v>1881.3600000000001</v>
      </c>
    </row>
    <row r="30" spans="2:9" s="1" customFormat="1" ht="19.5" customHeight="1">
      <c r="B30" s="58" t="s">
        <v>136</v>
      </c>
      <c r="C30" s="52" t="s">
        <v>291</v>
      </c>
      <c r="D30" s="123">
        <v>5800</v>
      </c>
      <c r="E30" s="112">
        <v>104</v>
      </c>
      <c r="F30" s="112" t="s">
        <v>283</v>
      </c>
      <c r="G30" s="169">
        <f t="shared" si="0"/>
        <v>603200</v>
      </c>
      <c r="H30" s="52">
        <v>0.0054</v>
      </c>
      <c r="I30" s="63">
        <f t="shared" si="1"/>
        <v>3257.28</v>
      </c>
    </row>
    <row r="31" spans="2:9" s="1" customFormat="1" ht="19.5" customHeight="1">
      <c r="B31" s="58" t="s">
        <v>145</v>
      </c>
      <c r="C31" s="52" t="s">
        <v>291</v>
      </c>
      <c r="D31" s="123">
        <v>660</v>
      </c>
      <c r="E31" s="112">
        <v>156</v>
      </c>
      <c r="F31" s="112" t="s">
        <v>283</v>
      </c>
      <c r="G31" s="169">
        <f t="shared" si="0"/>
        <v>102960</v>
      </c>
      <c r="H31" s="52">
        <v>0.0054</v>
      </c>
      <c r="I31" s="63">
        <f t="shared" si="1"/>
        <v>555.984</v>
      </c>
    </row>
    <row r="32" spans="2:9" s="1" customFormat="1" ht="19.5" customHeight="1">
      <c r="B32" s="58" t="s">
        <v>203</v>
      </c>
      <c r="C32" s="52" t="s">
        <v>291</v>
      </c>
      <c r="D32" s="123">
        <v>1290</v>
      </c>
      <c r="E32" s="112">
        <v>156</v>
      </c>
      <c r="F32" s="112" t="s">
        <v>283</v>
      </c>
      <c r="G32" s="169">
        <f t="shared" si="0"/>
        <v>201240</v>
      </c>
      <c r="H32" s="52">
        <v>0.0054</v>
      </c>
      <c r="I32" s="63">
        <f t="shared" si="1"/>
        <v>1086.6960000000001</v>
      </c>
    </row>
    <row r="33" spans="2:9" s="1" customFormat="1" ht="19.5" customHeight="1">
      <c r="B33" s="58" t="s">
        <v>202</v>
      </c>
      <c r="C33" s="52" t="s">
        <v>291</v>
      </c>
      <c r="D33" s="123">
        <v>733</v>
      </c>
      <c r="E33" s="112">
        <v>52</v>
      </c>
      <c r="F33" s="112" t="s">
        <v>240</v>
      </c>
      <c r="G33" s="169">
        <f t="shared" si="0"/>
        <v>38116</v>
      </c>
      <c r="H33" s="52">
        <v>0.0054</v>
      </c>
      <c r="I33" s="63">
        <f t="shared" si="1"/>
        <v>205.8264</v>
      </c>
    </row>
    <row r="34" spans="2:9" s="1" customFormat="1" ht="19.5" customHeight="1">
      <c r="B34" s="58" t="s">
        <v>119</v>
      </c>
      <c r="C34" s="52" t="s">
        <v>291</v>
      </c>
      <c r="D34" s="123">
        <v>14820</v>
      </c>
      <c r="E34" s="112">
        <v>104</v>
      </c>
      <c r="F34" s="112" t="s">
        <v>240</v>
      </c>
      <c r="G34" s="169">
        <f t="shared" si="0"/>
        <v>1541280</v>
      </c>
      <c r="H34" s="52">
        <v>0.0054</v>
      </c>
      <c r="I34" s="63">
        <f t="shared" si="1"/>
        <v>8322.912</v>
      </c>
    </row>
    <row r="35" spans="2:9" s="1" customFormat="1" ht="19.5" customHeight="1">
      <c r="B35" s="58" t="s">
        <v>143</v>
      </c>
      <c r="C35" s="52" t="s">
        <v>291</v>
      </c>
      <c r="D35" s="123">
        <v>1160</v>
      </c>
      <c r="E35" s="112">
        <v>104</v>
      </c>
      <c r="F35" s="112" t="s">
        <v>240</v>
      </c>
      <c r="G35" s="169">
        <f t="shared" si="0"/>
        <v>120640</v>
      </c>
      <c r="H35" s="52">
        <v>0.0054</v>
      </c>
      <c r="I35" s="63">
        <f t="shared" si="1"/>
        <v>651.456</v>
      </c>
    </row>
    <row r="36" spans="2:9" s="1" customFormat="1" ht="19.5" customHeight="1">
      <c r="B36" s="58" t="s">
        <v>117</v>
      </c>
      <c r="C36" s="52" t="s">
        <v>291</v>
      </c>
      <c r="D36" s="123">
        <v>15551</v>
      </c>
      <c r="E36" s="112">
        <v>104</v>
      </c>
      <c r="F36" s="112" t="s">
        <v>240</v>
      </c>
      <c r="G36" s="169">
        <f t="shared" si="0"/>
        <v>1617304</v>
      </c>
      <c r="H36" s="52">
        <v>0.0054</v>
      </c>
      <c r="I36" s="63">
        <f t="shared" si="1"/>
        <v>8733.4416</v>
      </c>
    </row>
    <row r="37" spans="2:9" s="1" customFormat="1" ht="19.5" customHeight="1">
      <c r="B37" s="58" t="s">
        <v>125</v>
      </c>
      <c r="C37" s="52" t="s">
        <v>291</v>
      </c>
      <c r="D37" s="123">
        <v>1671</v>
      </c>
      <c r="E37" s="112">
        <v>52</v>
      </c>
      <c r="F37" s="112" t="s">
        <v>240</v>
      </c>
      <c r="G37" s="169">
        <f aca="true" t="shared" si="2" ref="G37:G71">D37*E37</f>
        <v>86892</v>
      </c>
      <c r="H37" s="52">
        <v>0.0054</v>
      </c>
      <c r="I37" s="63">
        <f t="shared" si="1"/>
        <v>469.21680000000003</v>
      </c>
    </row>
    <row r="38" spans="2:9" s="1" customFormat="1" ht="19.5" customHeight="1">
      <c r="B38" s="58" t="s">
        <v>124</v>
      </c>
      <c r="C38" s="52" t="s">
        <v>291</v>
      </c>
      <c r="D38" s="123">
        <v>9390</v>
      </c>
      <c r="E38" s="112">
        <v>52</v>
      </c>
      <c r="F38" s="112" t="s">
        <v>240</v>
      </c>
      <c r="G38" s="169">
        <f t="shared" si="2"/>
        <v>488280</v>
      </c>
      <c r="H38" s="52">
        <v>0.0054</v>
      </c>
      <c r="I38" s="63">
        <f t="shared" si="1"/>
        <v>2636.712</v>
      </c>
    </row>
    <row r="39" spans="2:9" s="1" customFormat="1" ht="19.5" customHeight="1">
      <c r="B39" s="58" t="s">
        <v>148</v>
      </c>
      <c r="C39" s="52" t="s">
        <v>291</v>
      </c>
      <c r="D39" s="123">
        <v>1614</v>
      </c>
      <c r="E39" s="112">
        <v>52</v>
      </c>
      <c r="F39" s="112" t="s">
        <v>240</v>
      </c>
      <c r="G39" s="169">
        <f t="shared" si="2"/>
        <v>83928</v>
      </c>
      <c r="H39" s="52">
        <v>0.0054</v>
      </c>
      <c r="I39" s="63">
        <f t="shared" si="1"/>
        <v>453.2112</v>
      </c>
    </row>
    <row r="40" spans="2:9" s="1" customFormat="1" ht="19.5" customHeight="1">
      <c r="B40" s="89" t="s">
        <v>31</v>
      </c>
      <c r="C40" s="52" t="s">
        <v>291</v>
      </c>
      <c r="D40" s="170">
        <v>5235</v>
      </c>
      <c r="E40" s="112">
        <v>12</v>
      </c>
      <c r="F40" s="112" t="s">
        <v>238</v>
      </c>
      <c r="G40" s="169">
        <f t="shared" si="2"/>
        <v>62820</v>
      </c>
      <c r="H40" s="52">
        <v>0.0054</v>
      </c>
      <c r="I40" s="63">
        <f t="shared" si="1"/>
        <v>339.228</v>
      </c>
    </row>
    <row r="41" spans="2:9" s="1" customFormat="1" ht="19.5" customHeight="1">
      <c r="B41" s="89" t="s">
        <v>33</v>
      </c>
      <c r="C41" s="52" t="s">
        <v>291</v>
      </c>
      <c r="D41" s="123">
        <v>15610</v>
      </c>
      <c r="E41" s="112">
        <v>52</v>
      </c>
      <c r="F41" s="112" t="s">
        <v>240</v>
      </c>
      <c r="G41" s="169">
        <f t="shared" si="2"/>
        <v>811720</v>
      </c>
      <c r="H41" s="52">
        <v>0.0054</v>
      </c>
      <c r="I41" s="63">
        <f t="shared" si="1"/>
        <v>4383.2880000000005</v>
      </c>
    </row>
    <row r="42" spans="2:9" s="1" customFormat="1" ht="19.5" customHeight="1">
      <c r="B42" s="89" t="s">
        <v>113</v>
      </c>
      <c r="C42" s="52" t="s">
        <v>291</v>
      </c>
      <c r="D42" s="123">
        <v>367</v>
      </c>
      <c r="E42" s="112">
        <v>52</v>
      </c>
      <c r="F42" s="112" t="s">
        <v>240</v>
      </c>
      <c r="G42" s="169">
        <f t="shared" si="2"/>
        <v>19084</v>
      </c>
      <c r="H42" s="52">
        <v>0.0054</v>
      </c>
      <c r="I42" s="63">
        <f t="shared" si="1"/>
        <v>103.0536</v>
      </c>
    </row>
    <row r="43" spans="2:9" s="1" customFormat="1" ht="19.5" customHeight="1">
      <c r="B43" s="89" t="s">
        <v>340</v>
      </c>
      <c r="C43" s="52" t="s">
        <v>291</v>
      </c>
      <c r="D43" s="123">
        <v>33242</v>
      </c>
      <c r="E43" s="112">
        <v>12</v>
      </c>
      <c r="F43" s="112" t="s">
        <v>238</v>
      </c>
      <c r="G43" s="169">
        <f t="shared" si="2"/>
        <v>398904</v>
      </c>
      <c r="H43" s="52">
        <v>0.0054</v>
      </c>
      <c r="I43" s="63">
        <f t="shared" si="1"/>
        <v>2154.0816</v>
      </c>
    </row>
    <row r="44" spans="2:9" s="1" customFormat="1" ht="19.5" customHeight="1">
      <c r="B44" s="89" t="s">
        <v>390</v>
      </c>
      <c r="C44" s="52" t="s">
        <v>391</v>
      </c>
      <c r="D44" s="123">
        <v>1010</v>
      </c>
      <c r="E44" s="112">
        <v>365</v>
      </c>
      <c r="F44" s="112" t="s">
        <v>238</v>
      </c>
      <c r="G44" s="169">
        <f>D44*E44</f>
        <v>368650</v>
      </c>
      <c r="H44" s="52">
        <v>0.0054</v>
      </c>
      <c r="I44" s="63">
        <f>G44*H44</f>
        <v>1990.71</v>
      </c>
    </row>
    <row r="45" spans="2:9" s="1" customFormat="1" ht="19.5" customHeight="1" thickBot="1">
      <c r="B45" s="440" t="s">
        <v>284</v>
      </c>
      <c r="C45" s="436" t="s">
        <v>291</v>
      </c>
      <c r="D45" s="437">
        <v>1385</v>
      </c>
      <c r="E45" s="438">
        <v>365</v>
      </c>
      <c r="F45" s="438" t="s">
        <v>282</v>
      </c>
      <c r="G45" s="439">
        <f t="shared" si="2"/>
        <v>505525</v>
      </c>
      <c r="H45" s="436">
        <v>0.0054</v>
      </c>
      <c r="I45" s="325">
        <f t="shared" si="1"/>
        <v>2729.835</v>
      </c>
    </row>
    <row r="46" spans="2:13" s="1" customFormat="1" ht="16.5" thickBot="1">
      <c r="B46" s="45" t="s">
        <v>217</v>
      </c>
      <c r="C46" s="46" t="s">
        <v>246</v>
      </c>
      <c r="D46" s="47" t="s">
        <v>0</v>
      </c>
      <c r="E46" s="47" t="s">
        <v>243</v>
      </c>
      <c r="F46" s="47" t="s">
        <v>298</v>
      </c>
      <c r="G46" s="48" t="s">
        <v>187</v>
      </c>
      <c r="H46" s="46" t="s">
        <v>244</v>
      </c>
      <c r="I46" s="50" t="s">
        <v>311</v>
      </c>
      <c r="J46" s="7"/>
      <c r="K46" s="7"/>
      <c r="L46" s="7"/>
      <c r="M46" s="7"/>
    </row>
    <row r="47" spans="2:9" s="1" customFormat="1" ht="19.5" customHeight="1">
      <c r="B47" s="89" t="s">
        <v>8</v>
      </c>
      <c r="C47" s="52" t="s">
        <v>291</v>
      </c>
      <c r="D47" s="123">
        <v>244</v>
      </c>
      <c r="E47" s="112">
        <v>26</v>
      </c>
      <c r="F47" s="112" t="s">
        <v>239</v>
      </c>
      <c r="G47" s="169">
        <f t="shared" si="2"/>
        <v>6344</v>
      </c>
      <c r="H47" s="52">
        <v>0.0054</v>
      </c>
      <c r="I47" s="63">
        <f t="shared" si="1"/>
        <v>34.257600000000004</v>
      </c>
    </row>
    <row r="48" spans="2:9" s="1" customFormat="1" ht="19.5" customHeight="1">
      <c r="B48" s="89" t="s">
        <v>286</v>
      </c>
      <c r="C48" s="52" t="s">
        <v>291</v>
      </c>
      <c r="D48" s="112">
        <v>19225</v>
      </c>
      <c r="E48" s="112">
        <v>26</v>
      </c>
      <c r="F48" s="112" t="s">
        <v>239</v>
      </c>
      <c r="G48" s="169">
        <f t="shared" si="2"/>
        <v>499850</v>
      </c>
      <c r="H48" s="52">
        <v>0.0054</v>
      </c>
      <c r="I48" s="63">
        <f t="shared" si="1"/>
        <v>2699.19</v>
      </c>
    </row>
    <row r="49" spans="2:9" s="1" customFormat="1" ht="19.5" customHeight="1">
      <c r="B49" s="89" t="s">
        <v>287</v>
      </c>
      <c r="C49" s="52" t="s">
        <v>291</v>
      </c>
      <c r="D49" s="123">
        <v>2692</v>
      </c>
      <c r="E49" s="112">
        <v>26</v>
      </c>
      <c r="F49" s="112" t="s">
        <v>239</v>
      </c>
      <c r="G49" s="169">
        <f>D49*E49</f>
        <v>69992</v>
      </c>
      <c r="H49" s="52">
        <v>0.0054</v>
      </c>
      <c r="I49" s="63">
        <f>G49*H49</f>
        <v>377.95680000000004</v>
      </c>
    </row>
    <row r="50" spans="2:9" s="1" customFormat="1" ht="19.5" customHeight="1">
      <c r="B50" s="89" t="s">
        <v>21</v>
      </c>
      <c r="C50" s="52" t="s">
        <v>291</v>
      </c>
      <c r="D50" s="123">
        <v>1150</v>
      </c>
      <c r="E50" s="112">
        <v>26</v>
      </c>
      <c r="F50" s="112" t="s">
        <v>239</v>
      </c>
      <c r="G50" s="169">
        <f t="shared" si="2"/>
        <v>29900</v>
      </c>
      <c r="H50" s="52">
        <v>0.0054</v>
      </c>
      <c r="I50" s="63">
        <f t="shared" si="1"/>
        <v>161.46</v>
      </c>
    </row>
    <row r="51" spans="2:9" s="1" customFormat="1" ht="19.5" customHeight="1">
      <c r="B51" s="89" t="s">
        <v>166</v>
      </c>
      <c r="C51" s="52" t="s">
        <v>291</v>
      </c>
      <c r="D51" s="123">
        <v>995</v>
      </c>
      <c r="E51" s="112">
        <v>26</v>
      </c>
      <c r="F51" s="112" t="s">
        <v>239</v>
      </c>
      <c r="G51" s="169">
        <f t="shared" si="2"/>
        <v>25870</v>
      </c>
      <c r="H51" s="52">
        <v>0.0054</v>
      </c>
      <c r="I51" s="63">
        <f t="shared" si="1"/>
        <v>139.698</v>
      </c>
    </row>
    <row r="52" spans="2:9" s="1" customFormat="1" ht="19.5" customHeight="1">
      <c r="B52" s="441" t="s">
        <v>23</v>
      </c>
      <c r="C52" s="173" t="s">
        <v>291</v>
      </c>
      <c r="D52" s="126">
        <v>120</v>
      </c>
      <c r="E52" s="127">
        <v>26</v>
      </c>
      <c r="F52" s="127" t="s">
        <v>239</v>
      </c>
      <c r="G52" s="174">
        <f t="shared" si="2"/>
        <v>3120</v>
      </c>
      <c r="H52" s="173">
        <v>0.0054</v>
      </c>
      <c r="I52" s="176">
        <f t="shared" si="1"/>
        <v>16.848000000000003</v>
      </c>
    </row>
    <row r="53" spans="2:9" s="1" customFormat="1" ht="19.5" customHeight="1">
      <c r="B53" s="58" t="s">
        <v>41</v>
      </c>
      <c r="C53" s="59" t="s">
        <v>291</v>
      </c>
      <c r="D53" s="123">
        <v>2263</v>
      </c>
      <c r="E53" s="112">
        <v>26</v>
      </c>
      <c r="F53" s="112" t="s">
        <v>239</v>
      </c>
      <c r="G53" s="169">
        <f t="shared" si="2"/>
        <v>58838</v>
      </c>
      <c r="H53" s="59">
        <v>0.0054</v>
      </c>
      <c r="I53" s="63">
        <f t="shared" si="1"/>
        <v>317.72520000000003</v>
      </c>
    </row>
    <row r="54" spans="2:9" s="1" customFormat="1" ht="19.5" customHeight="1">
      <c r="B54" s="89" t="s">
        <v>127</v>
      </c>
      <c r="C54" s="52" t="s">
        <v>291</v>
      </c>
      <c r="D54" s="123">
        <v>12175</v>
      </c>
      <c r="E54" s="112">
        <v>26</v>
      </c>
      <c r="F54" s="112" t="s">
        <v>239</v>
      </c>
      <c r="G54" s="169">
        <f t="shared" si="2"/>
        <v>316550</v>
      </c>
      <c r="H54" s="59">
        <v>0.0054</v>
      </c>
      <c r="I54" s="63">
        <f t="shared" si="1"/>
        <v>1709.3700000000001</v>
      </c>
    </row>
    <row r="55" spans="2:9" s="1" customFormat="1" ht="19.5" customHeight="1">
      <c r="B55" s="89" t="s">
        <v>47</v>
      </c>
      <c r="C55" s="52" t="s">
        <v>291</v>
      </c>
      <c r="D55" s="123">
        <v>150</v>
      </c>
      <c r="E55" s="112">
        <v>26</v>
      </c>
      <c r="F55" s="112" t="s">
        <v>239</v>
      </c>
      <c r="G55" s="169">
        <f t="shared" si="2"/>
        <v>3900</v>
      </c>
      <c r="H55" s="59">
        <v>0.0054</v>
      </c>
      <c r="I55" s="63">
        <f t="shared" si="1"/>
        <v>21.060000000000002</v>
      </c>
    </row>
    <row r="56" spans="2:9" s="1" customFormat="1" ht="19.5" customHeight="1">
      <c r="B56" s="89" t="s">
        <v>153</v>
      </c>
      <c r="C56" s="52" t="s">
        <v>291</v>
      </c>
      <c r="D56" s="123">
        <v>245</v>
      </c>
      <c r="E56" s="112">
        <v>26</v>
      </c>
      <c r="F56" s="112" t="s">
        <v>239</v>
      </c>
      <c r="G56" s="169">
        <f t="shared" si="2"/>
        <v>6370</v>
      </c>
      <c r="H56" s="59">
        <v>0.0054</v>
      </c>
      <c r="I56" s="63">
        <f t="shared" si="1"/>
        <v>34.398</v>
      </c>
    </row>
    <row r="57" spans="2:9" s="1" customFormat="1" ht="19.5" customHeight="1">
      <c r="B57" s="89" t="s">
        <v>204</v>
      </c>
      <c r="C57" s="52" t="s">
        <v>291</v>
      </c>
      <c r="D57" s="123">
        <v>477</v>
      </c>
      <c r="E57" s="112">
        <v>26</v>
      </c>
      <c r="F57" s="112" t="s">
        <v>239</v>
      </c>
      <c r="G57" s="169">
        <f t="shared" si="2"/>
        <v>12402</v>
      </c>
      <c r="H57" s="59">
        <v>0.0054</v>
      </c>
      <c r="I57" s="63">
        <f t="shared" si="1"/>
        <v>66.9708</v>
      </c>
    </row>
    <row r="58" spans="2:9" s="1" customFormat="1" ht="19.5" customHeight="1">
      <c r="B58" s="89" t="s">
        <v>4</v>
      </c>
      <c r="C58" s="52" t="s">
        <v>291</v>
      </c>
      <c r="D58" s="123">
        <v>1140</v>
      </c>
      <c r="E58" s="112">
        <v>26</v>
      </c>
      <c r="F58" s="112" t="s">
        <v>238</v>
      </c>
      <c r="G58" s="169">
        <f t="shared" si="2"/>
        <v>29640</v>
      </c>
      <c r="H58" s="59">
        <v>0.0054</v>
      </c>
      <c r="I58" s="63">
        <f t="shared" si="1"/>
        <v>160.056</v>
      </c>
    </row>
    <row r="59" spans="2:9" s="1" customFormat="1" ht="19.5" customHeight="1">
      <c r="B59" s="89" t="s">
        <v>142</v>
      </c>
      <c r="C59" s="52" t="s">
        <v>291</v>
      </c>
      <c r="D59" s="123">
        <v>5701</v>
      </c>
      <c r="E59" s="112">
        <v>26</v>
      </c>
      <c r="F59" s="112" t="s">
        <v>238</v>
      </c>
      <c r="G59" s="169">
        <f t="shared" si="2"/>
        <v>148226</v>
      </c>
      <c r="H59" s="59">
        <v>0.0054</v>
      </c>
      <c r="I59" s="63">
        <f t="shared" si="1"/>
        <v>800.4204000000001</v>
      </c>
    </row>
    <row r="60" spans="2:9" s="1" customFormat="1" ht="19.5" customHeight="1">
      <c r="B60" s="89" t="s">
        <v>152</v>
      </c>
      <c r="C60" s="52" t="s">
        <v>291</v>
      </c>
      <c r="D60" s="123">
        <v>1820</v>
      </c>
      <c r="E60" s="112">
        <v>26</v>
      </c>
      <c r="F60" s="112" t="s">
        <v>238</v>
      </c>
      <c r="G60" s="169">
        <f t="shared" si="2"/>
        <v>47320</v>
      </c>
      <c r="H60" s="59">
        <v>0.0054</v>
      </c>
      <c r="I60" s="63">
        <f t="shared" si="1"/>
        <v>255.52800000000002</v>
      </c>
    </row>
    <row r="61" spans="2:9" s="1" customFormat="1" ht="19.5" customHeight="1">
      <c r="B61" s="89" t="s">
        <v>345</v>
      </c>
      <c r="C61" s="52" t="s">
        <v>291</v>
      </c>
      <c r="D61" s="123">
        <v>2360</v>
      </c>
      <c r="E61" s="112">
        <v>12</v>
      </c>
      <c r="F61" s="112" t="s">
        <v>285</v>
      </c>
      <c r="G61" s="169">
        <f>D61*E61</f>
        <v>28320</v>
      </c>
      <c r="H61" s="59">
        <v>0.0054</v>
      </c>
      <c r="I61" s="63">
        <f>G61*H61</f>
        <v>152.928</v>
      </c>
    </row>
    <row r="62" spans="2:9" s="1" customFormat="1" ht="19.5" customHeight="1">
      <c r="B62" s="89" t="s">
        <v>32</v>
      </c>
      <c r="C62" s="52" t="s">
        <v>291</v>
      </c>
      <c r="D62" s="123">
        <v>250</v>
      </c>
      <c r="E62" s="112">
        <v>26</v>
      </c>
      <c r="F62" s="112" t="s">
        <v>238</v>
      </c>
      <c r="G62" s="169">
        <f t="shared" si="2"/>
        <v>6500</v>
      </c>
      <c r="H62" s="59">
        <v>0.0054</v>
      </c>
      <c r="I62" s="63">
        <f t="shared" si="1"/>
        <v>35.1</v>
      </c>
    </row>
    <row r="63" spans="2:9" s="1" customFormat="1" ht="19.5" customHeight="1">
      <c r="B63" s="89" t="s">
        <v>149</v>
      </c>
      <c r="C63" s="52" t="s">
        <v>291</v>
      </c>
      <c r="D63" s="123">
        <v>1250</v>
      </c>
      <c r="E63" s="112">
        <v>26</v>
      </c>
      <c r="F63" s="112" t="s">
        <v>238</v>
      </c>
      <c r="G63" s="169">
        <f t="shared" si="2"/>
        <v>32500</v>
      </c>
      <c r="H63" s="59">
        <v>0.0054</v>
      </c>
      <c r="I63" s="63">
        <f t="shared" si="1"/>
        <v>175.5</v>
      </c>
    </row>
    <row r="64" spans="2:9" s="1" customFormat="1" ht="19.5" customHeight="1">
      <c r="B64" s="89" t="s">
        <v>151</v>
      </c>
      <c r="C64" s="52" t="s">
        <v>291</v>
      </c>
      <c r="D64" s="123">
        <v>1046</v>
      </c>
      <c r="E64" s="112">
        <v>26</v>
      </c>
      <c r="F64" s="112" t="s">
        <v>238</v>
      </c>
      <c r="G64" s="169">
        <f t="shared" si="2"/>
        <v>27196</v>
      </c>
      <c r="H64" s="59">
        <v>0.0054</v>
      </c>
      <c r="I64" s="63">
        <f t="shared" si="1"/>
        <v>146.85840000000002</v>
      </c>
    </row>
    <row r="65" spans="2:9" s="1" customFormat="1" ht="19.5" customHeight="1">
      <c r="B65" s="89" t="s">
        <v>222</v>
      </c>
      <c r="C65" s="52" t="s">
        <v>291</v>
      </c>
      <c r="D65" s="123">
        <v>3285</v>
      </c>
      <c r="E65" s="112">
        <v>26</v>
      </c>
      <c r="F65" s="112" t="s">
        <v>238</v>
      </c>
      <c r="G65" s="169">
        <f t="shared" si="2"/>
        <v>85410</v>
      </c>
      <c r="H65" s="59">
        <v>0.0054</v>
      </c>
      <c r="I65" s="63">
        <f t="shared" si="1"/>
        <v>461.214</v>
      </c>
    </row>
    <row r="66" spans="2:9" s="1" customFormat="1" ht="19.5" customHeight="1" thickBot="1">
      <c r="B66" s="89" t="s">
        <v>139</v>
      </c>
      <c r="C66" s="52" t="s">
        <v>291</v>
      </c>
      <c r="D66" s="123">
        <v>1050</v>
      </c>
      <c r="E66" s="112">
        <v>12</v>
      </c>
      <c r="F66" s="112" t="s">
        <v>238</v>
      </c>
      <c r="G66" s="169">
        <f t="shared" si="2"/>
        <v>12600</v>
      </c>
      <c r="H66" s="59">
        <v>0.0054</v>
      </c>
      <c r="I66" s="63">
        <f t="shared" si="1"/>
        <v>68.04</v>
      </c>
    </row>
    <row r="67" spans="2:13" s="1" customFormat="1" ht="16.5" thickBot="1">
      <c r="B67" s="45" t="s">
        <v>217</v>
      </c>
      <c r="C67" s="46" t="s">
        <v>246</v>
      </c>
      <c r="D67" s="47" t="s">
        <v>0</v>
      </c>
      <c r="E67" s="47" t="s">
        <v>243</v>
      </c>
      <c r="F67" s="47" t="s">
        <v>298</v>
      </c>
      <c r="G67" s="48" t="s">
        <v>187</v>
      </c>
      <c r="H67" s="46" t="s">
        <v>244</v>
      </c>
      <c r="I67" s="50" t="s">
        <v>311</v>
      </c>
      <c r="J67" s="7"/>
      <c r="K67" s="7"/>
      <c r="L67" s="7"/>
      <c r="M67" s="7"/>
    </row>
    <row r="68" spans="2:9" s="1" customFormat="1" ht="19.5" customHeight="1">
      <c r="B68" s="89" t="s">
        <v>42</v>
      </c>
      <c r="C68" s="52" t="s">
        <v>291</v>
      </c>
      <c r="D68" s="123">
        <v>4930</v>
      </c>
      <c r="E68" s="112">
        <v>12</v>
      </c>
      <c r="F68" s="112" t="s">
        <v>238</v>
      </c>
      <c r="G68" s="169">
        <f t="shared" si="2"/>
        <v>59160</v>
      </c>
      <c r="H68" s="59">
        <v>0.0054</v>
      </c>
      <c r="I68" s="63">
        <f t="shared" si="1"/>
        <v>319.464</v>
      </c>
    </row>
    <row r="69" spans="2:9" s="1" customFormat="1" ht="19.5" customHeight="1">
      <c r="B69" s="89" t="s">
        <v>422</v>
      </c>
      <c r="C69" s="52" t="s">
        <v>291</v>
      </c>
      <c r="D69" s="123">
        <v>750</v>
      </c>
      <c r="E69" s="112">
        <v>12</v>
      </c>
      <c r="F69" s="112" t="s">
        <v>238</v>
      </c>
      <c r="G69" s="169">
        <f t="shared" si="2"/>
        <v>9000</v>
      </c>
      <c r="H69" s="59">
        <v>0.0054</v>
      </c>
      <c r="I69" s="63">
        <f t="shared" si="1"/>
        <v>48.6</v>
      </c>
    </row>
    <row r="70" spans="2:9" s="1" customFormat="1" ht="19.5" customHeight="1">
      <c r="B70" s="172" t="s">
        <v>146</v>
      </c>
      <c r="C70" s="173" t="s">
        <v>291</v>
      </c>
      <c r="D70" s="126">
        <v>450</v>
      </c>
      <c r="E70" s="127">
        <v>52</v>
      </c>
      <c r="F70" s="127" t="s">
        <v>238</v>
      </c>
      <c r="G70" s="174">
        <f t="shared" si="2"/>
        <v>23400</v>
      </c>
      <c r="H70" s="175">
        <v>0.0054</v>
      </c>
      <c r="I70" s="176">
        <f t="shared" si="1"/>
        <v>126.36000000000001</v>
      </c>
    </row>
    <row r="71" spans="2:9" s="1" customFormat="1" ht="19.5" customHeight="1">
      <c r="B71" s="58" t="s">
        <v>71</v>
      </c>
      <c r="C71" s="59" t="s">
        <v>291</v>
      </c>
      <c r="D71" s="123">
        <v>1660</v>
      </c>
      <c r="E71" s="112">
        <v>12</v>
      </c>
      <c r="F71" s="112" t="s">
        <v>238</v>
      </c>
      <c r="G71" s="169">
        <f t="shared" si="2"/>
        <v>19920</v>
      </c>
      <c r="H71" s="59">
        <v>0.0054</v>
      </c>
      <c r="I71" s="63">
        <f t="shared" si="1"/>
        <v>107.56800000000001</v>
      </c>
    </row>
    <row r="72" spans="2:9" s="1" customFormat="1" ht="19.5" customHeight="1">
      <c r="B72" s="89" t="s">
        <v>46</v>
      </c>
      <c r="C72" s="52" t="s">
        <v>291</v>
      </c>
      <c r="D72" s="123">
        <v>4696</v>
      </c>
      <c r="E72" s="112">
        <v>12</v>
      </c>
      <c r="F72" s="112" t="s">
        <v>238</v>
      </c>
      <c r="G72" s="169">
        <f aca="true" t="shared" si="3" ref="G72:G77">D72*E72</f>
        <v>56352</v>
      </c>
      <c r="H72" s="59">
        <v>0.0054</v>
      </c>
      <c r="I72" s="63">
        <f t="shared" si="1"/>
        <v>304.30080000000004</v>
      </c>
    </row>
    <row r="73" spans="2:9" s="1" customFormat="1" ht="19.5" customHeight="1">
      <c r="B73" s="171" t="s">
        <v>51</v>
      </c>
      <c r="C73" s="52" t="s">
        <v>291</v>
      </c>
      <c r="D73" s="123">
        <v>3747</v>
      </c>
      <c r="E73" s="112">
        <v>12</v>
      </c>
      <c r="F73" s="112" t="s">
        <v>238</v>
      </c>
      <c r="G73" s="169">
        <f t="shared" si="3"/>
        <v>44964</v>
      </c>
      <c r="H73" s="59">
        <v>0.0054</v>
      </c>
      <c r="I73" s="63">
        <f>G73*H73</f>
        <v>242.80560000000003</v>
      </c>
    </row>
    <row r="74" spans="2:9" s="1" customFormat="1" ht="19.5" customHeight="1">
      <c r="B74" s="171" t="s">
        <v>52</v>
      </c>
      <c r="C74" s="52" t="s">
        <v>291</v>
      </c>
      <c r="D74" s="123">
        <v>150</v>
      </c>
      <c r="E74" s="112">
        <v>12</v>
      </c>
      <c r="F74" s="112" t="s">
        <v>238</v>
      </c>
      <c r="G74" s="169">
        <f t="shared" si="3"/>
        <v>1800</v>
      </c>
      <c r="H74" s="59">
        <v>0.0054</v>
      </c>
      <c r="I74" s="63">
        <f>G74*H74</f>
        <v>9.72</v>
      </c>
    </row>
    <row r="75" spans="2:9" s="1" customFormat="1" ht="19.5" customHeight="1">
      <c r="B75" s="171" t="s">
        <v>61</v>
      </c>
      <c r="C75" s="52" t="s">
        <v>291</v>
      </c>
      <c r="D75" s="123">
        <v>100</v>
      </c>
      <c r="E75" s="112">
        <v>12</v>
      </c>
      <c r="F75" s="112" t="s">
        <v>238</v>
      </c>
      <c r="G75" s="169">
        <f t="shared" si="3"/>
        <v>1200</v>
      </c>
      <c r="H75" s="59">
        <v>0.0054</v>
      </c>
      <c r="I75" s="63">
        <f>G75*H75</f>
        <v>6.48</v>
      </c>
    </row>
    <row r="76" spans="2:9" s="1" customFormat="1" ht="19.5" customHeight="1">
      <c r="B76" s="171" t="s">
        <v>35</v>
      </c>
      <c r="C76" s="52" t="s">
        <v>291</v>
      </c>
      <c r="D76" s="123">
        <v>100</v>
      </c>
      <c r="E76" s="112">
        <v>12</v>
      </c>
      <c r="F76" s="112" t="s">
        <v>285</v>
      </c>
      <c r="G76" s="169">
        <f t="shared" si="3"/>
        <v>1200</v>
      </c>
      <c r="H76" s="59">
        <v>0.0054</v>
      </c>
      <c r="I76" s="63">
        <f>G76*H76</f>
        <v>6.48</v>
      </c>
    </row>
    <row r="77" spans="2:9" s="1" customFormat="1" ht="19.5" customHeight="1" thickBot="1">
      <c r="B77" s="172" t="s">
        <v>141</v>
      </c>
      <c r="C77" s="173" t="s">
        <v>291</v>
      </c>
      <c r="D77" s="126">
        <v>1203</v>
      </c>
      <c r="E77" s="127">
        <v>12</v>
      </c>
      <c r="F77" s="127" t="s">
        <v>285</v>
      </c>
      <c r="G77" s="174">
        <f t="shared" si="3"/>
        <v>14436</v>
      </c>
      <c r="H77" s="59">
        <v>0.0054</v>
      </c>
      <c r="I77" s="176">
        <f>G77*H77</f>
        <v>77.9544</v>
      </c>
    </row>
    <row r="78" spans="2:9" s="1" customFormat="1" ht="19.5" customHeight="1" thickBot="1">
      <c r="B78" s="108" t="s">
        <v>308</v>
      </c>
      <c r="C78" s="46"/>
      <c r="D78" s="68">
        <f>SUM(D4:D77)</f>
        <v>254420</v>
      </c>
      <c r="E78" s="69"/>
      <c r="F78" s="69"/>
      <c r="G78" s="70">
        <f>SUM(G4:G77)</f>
        <v>23757426</v>
      </c>
      <c r="H78" s="102"/>
      <c r="I78" s="72">
        <f>SUM(I4:I77)</f>
        <v>128290.10040000005</v>
      </c>
    </row>
    <row r="79" spans="2:9" s="1" customFormat="1" ht="5.25" customHeight="1">
      <c r="B79" s="35"/>
      <c r="C79" s="35"/>
      <c r="D79" s="35"/>
      <c r="E79" s="35"/>
      <c r="F79" s="35"/>
      <c r="G79" s="35"/>
      <c r="H79" s="35"/>
      <c r="I79" s="177"/>
    </row>
    <row r="80" spans="2:9" s="1" customFormat="1" ht="19.5" customHeight="1">
      <c r="B80" s="35"/>
      <c r="C80" s="35"/>
      <c r="D80" s="35"/>
      <c r="E80" s="35"/>
      <c r="F80" s="35"/>
      <c r="G80" s="35"/>
      <c r="H80" s="35"/>
      <c r="I80" s="177"/>
    </row>
    <row r="81" spans="2:9" s="1" customFormat="1" ht="19.5" customHeight="1">
      <c r="B81" s="35"/>
      <c r="C81" s="35"/>
      <c r="D81" s="35"/>
      <c r="E81" s="35"/>
      <c r="F81" s="35"/>
      <c r="G81" s="35"/>
      <c r="H81" s="35"/>
      <c r="I81" s="177"/>
    </row>
    <row r="82" spans="2:9" s="1" customFormat="1" ht="19.5" customHeight="1">
      <c r="B82" s="35"/>
      <c r="C82" s="35"/>
      <c r="D82" s="35"/>
      <c r="E82" s="35"/>
      <c r="F82" s="35"/>
      <c r="G82" s="35"/>
      <c r="H82" s="35"/>
      <c r="I82" s="177"/>
    </row>
    <row r="83" s="1" customFormat="1" ht="19.5" customHeight="1">
      <c r="I83" s="9"/>
    </row>
    <row r="84" s="1" customFormat="1" ht="19.5" customHeight="1">
      <c r="I84" s="9"/>
    </row>
    <row r="85" s="1" customFormat="1" ht="19.5" customHeight="1">
      <c r="I85" s="9"/>
    </row>
    <row r="86" s="1" customFormat="1" ht="19.5" customHeight="1">
      <c r="I86" s="9"/>
    </row>
    <row r="87" s="1" customFormat="1" ht="19.5" customHeight="1">
      <c r="I87" s="9"/>
    </row>
    <row r="88" s="1" customFormat="1" ht="19.5" customHeight="1">
      <c r="I88" s="9"/>
    </row>
    <row r="89" s="1" customFormat="1" ht="19.5" customHeight="1">
      <c r="I89" s="9"/>
    </row>
    <row r="90" s="1" customFormat="1" ht="19.5" customHeight="1">
      <c r="I90" s="9"/>
    </row>
    <row r="91" s="1" customFormat="1" ht="19.5" customHeight="1">
      <c r="I91" s="9"/>
    </row>
    <row r="92" s="1" customFormat="1" ht="19.5" customHeight="1">
      <c r="I92" s="9"/>
    </row>
    <row r="93" s="1" customFormat="1" ht="19.5" customHeight="1">
      <c r="I93" s="9"/>
    </row>
    <row r="94" s="1" customFormat="1" ht="19.5" customHeight="1">
      <c r="I94" s="9"/>
    </row>
    <row r="95" s="1" customFormat="1" ht="19.5" customHeight="1">
      <c r="I95" s="9"/>
    </row>
    <row r="96" s="1" customFormat="1" ht="19.5" customHeight="1">
      <c r="I96" s="9"/>
    </row>
    <row r="97" s="1" customFormat="1" ht="19.5" customHeight="1">
      <c r="I97" s="9"/>
    </row>
    <row r="98" s="1" customFormat="1" ht="19.5" customHeight="1">
      <c r="I98" s="9"/>
    </row>
    <row r="99" s="1" customFormat="1" ht="19.5" customHeight="1">
      <c r="I99" s="9"/>
    </row>
    <row r="100" s="1" customFormat="1" ht="19.5" customHeight="1">
      <c r="I100" s="9"/>
    </row>
    <row r="101" s="1" customFormat="1" ht="19.5" customHeight="1">
      <c r="I101" s="9"/>
    </row>
    <row r="102" s="1" customFormat="1" ht="19.5" customHeight="1">
      <c r="I102" s="9"/>
    </row>
    <row r="103" s="1" customFormat="1" ht="19.5" customHeight="1">
      <c r="I103" s="9"/>
    </row>
    <row r="104" s="1" customFormat="1" ht="19.5" customHeight="1">
      <c r="I104" s="9"/>
    </row>
    <row r="105" s="1" customFormat="1" ht="19.5" customHeight="1">
      <c r="I105" s="9"/>
    </row>
    <row r="106" s="1" customFormat="1" ht="19.5" customHeight="1">
      <c r="I106" s="9"/>
    </row>
    <row r="107" s="1" customFormat="1" ht="19.5" customHeight="1">
      <c r="I107" s="9"/>
    </row>
    <row r="108" s="1" customFormat="1" ht="19.5" customHeight="1">
      <c r="I108" s="9"/>
    </row>
    <row r="109" s="1" customFormat="1" ht="19.5" customHeight="1">
      <c r="I109" s="9"/>
    </row>
    <row r="110" s="1" customFormat="1" ht="19.5" customHeight="1">
      <c r="I110" s="9"/>
    </row>
    <row r="111" s="1" customFormat="1" ht="19.5" customHeight="1">
      <c r="I111" s="9"/>
    </row>
    <row r="112" s="1" customFormat="1" ht="19.5" customHeight="1">
      <c r="I112" s="9"/>
    </row>
    <row r="113" s="1" customFormat="1" ht="19.5" customHeight="1">
      <c r="I113" s="9"/>
    </row>
    <row r="114" s="1" customFormat="1" ht="19.5" customHeight="1">
      <c r="I114" s="9"/>
    </row>
    <row r="115" s="1" customFormat="1" ht="19.5" customHeight="1">
      <c r="I115" s="9"/>
    </row>
    <row r="116" s="1" customFormat="1" ht="19.5" customHeight="1">
      <c r="I116" s="9"/>
    </row>
    <row r="117" s="1" customFormat="1" ht="19.5" customHeight="1">
      <c r="I117" s="9"/>
    </row>
    <row r="118" s="1" customFormat="1" ht="19.5" customHeight="1">
      <c r="I118" s="9"/>
    </row>
    <row r="119" s="1" customFormat="1" ht="19.5" customHeight="1">
      <c r="I119" s="9"/>
    </row>
    <row r="120" s="1" customFormat="1" ht="19.5" customHeight="1">
      <c r="I120" s="9"/>
    </row>
    <row r="121" s="1" customFormat="1" ht="19.5" customHeight="1">
      <c r="I121" s="9"/>
    </row>
    <row r="122" s="1" customFormat="1" ht="19.5" customHeight="1">
      <c r="I122" s="9"/>
    </row>
    <row r="123" s="1" customFormat="1" ht="19.5" customHeight="1">
      <c r="I123" s="9"/>
    </row>
    <row r="124" s="1" customFormat="1" ht="19.5" customHeight="1">
      <c r="I124" s="9"/>
    </row>
    <row r="125" s="1" customFormat="1" ht="19.5" customHeight="1">
      <c r="I125" s="9"/>
    </row>
    <row r="126" s="1" customFormat="1" ht="19.5" customHeight="1">
      <c r="I126" s="9"/>
    </row>
    <row r="127" s="1" customFormat="1" ht="19.5" customHeight="1">
      <c r="I127" s="9"/>
    </row>
    <row r="128" s="1" customFormat="1" ht="19.5" customHeight="1">
      <c r="I128" s="9"/>
    </row>
    <row r="129" s="1" customFormat="1" ht="19.5" customHeight="1">
      <c r="I129" s="9"/>
    </row>
    <row r="130" s="1" customFormat="1" ht="19.5" customHeight="1">
      <c r="I130" s="9"/>
    </row>
    <row r="131" s="1" customFormat="1" ht="19.5" customHeight="1">
      <c r="I131" s="9"/>
    </row>
    <row r="132" s="1" customFormat="1" ht="19.5" customHeight="1">
      <c r="I132" s="9"/>
    </row>
    <row r="133" s="1" customFormat="1" ht="19.5" customHeight="1">
      <c r="I133" s="9"/>
    </row>
    <row r="134" s="1" customFormat="1" ht="19.5" customHeight="1">
      <c r="I134" s="9"/>
    </row>
    <row r="135" s="1" customFormat="1" ht="19.5" customHeight="1">
      <c r="I135" s="9"/>
    </row>
    <row r="136" s="1" customFormat="1" ht="19.5" customHeight="1">
      <c r="I136" s="9"/>
    </row>
    <row r="137" s="1" customFormat="1" ht="19.5" customHeight="1">
      <c r="I137" s="9"/>
    </row>
    <row r="138" s="1" customFormat="1" ht="19.5" customHeight="1">
      <c r="I138" s="9"/>
    </row>
    <row r="139" s="1" customFormat="1" ht="19.5" customHeight="1">
      <c r="I139" s="9"/>
    </row>
    <row r="140" s="1" customFormat="1" ht="19.5" customHeight="1"/>
    <row r="141" s="1" customFormat="1" ht="19.5" customHeight="1"/>
    <row r="142" s="1" customFormat="1" ht="19.5" customHeight="1"/>
    <row r="143" s="1" customFormat="1" ht="19.5" customHeight="1"/>
    <row r="144" s="1" customFormat="1" ht="19.5" customHeight="1"/>
    <row r="145" s="1" customFormat="1" ht="19.5" customHeight="1"/>
    <row r="146" s="1" customFormat="1" ht="19.5" customHeight="1"/>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9.5" customHeight="1"/>
    <row r="155" s="1" customFormat="1" ht="19.5" customHeight="1"/>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sheetData>
  <sheetProtection/>
  <printOptions/>
  <pageMargins left="0.25" right="0.25" top="0.75" bottom="0.75" header="0.3" footer="0.3"/>
  <pageSetup fitToHeight="0" horizontalDpi="600" verticalDpi="600" orientation="landscape" paperSize="9" r:id="rId1"/>
  <rowBreaks count="1" manualBreakCount="1">
    <brk id="45" min="1" max="8" man="1"/>
  </rowBreaks>
</worksheet>
</file>

<file path=xl/worksheets/sheet6.xml><?xml version="1.0" encoding="utf-8"?>
<worksheet xmlns="http://schemas.openxmlformats.org/spreadsheetml/2006/main" xmlns:r="http://schemas.openxmlformats.org/officeDocument/2006/relationships">
  <sheetPr>
    <pageSetUpPr fitToPage="1"/>
  </sheetPr>
  <dimension ref="B1:AC127"/>
  <sheetViews>
    <sheetView zoomScale="87" zoomScaleNormal="87" workbookViewId="0" topLeftCell="A1">
      <selection activeCell="M56" sqref="M55:M56"/>
    </sheetView>
  </sheetViews>
  <sheetFormatPr defaultColWidth="9.00390625" defaultRowHeight="12.75"/>
  <cols>
    <col min="1" max="1" width="2.25390625" style="303" customWidth="1"/>
    <col min="2" max="2" width="51.75390625" style="303" customWidth="1"/>
    <col min="3" max="3" width="10.75390625" style="303" customWidth="1"/>
    <col min="4" max="4" width="8.00390625" style="303" customWidth="1"/>
    <col min="5" max="5" width="7.25390625" style="303" customWidth="1"/>
    <col min="6" max="6" width="9.125" style="303" customWidth="1"/>
    <col min="7" max="7" width="10.625" style="303" customWidth="1"/>
    <col min="8" max="8" width="16.75390625" style="303" customWidth="1"/>
    <col min="9" max="9" width="18.75390625" style="303" customWidth="1"/>
    <col min="10" max="16384" width="9.125" style="303" customWidth="1"/>
  </cols>
  <sheetData>
    <row r="1" spans="2:10" s="275" customFormat="1" ht="19.5" customHeight="1">
      <c r="B1" s="268" t="s">
        <v>334</v>
      </c>
      <c r="C1" s="268"/>
      <c r="D1" s="269"/>
      <c r="E1" s="270"/>
      <c r="F1" s="270"/>
      <c r="G1" s="271"/>
      <c r="H1" s="272"/>
      <c r="I1" s="273"/>
      <c r="J1" s="274"/>
    </row>
    <row r="2" spans="2:10" s="275" customFormat="1" ht="19.5" customHeight="1" thickBot="1">
      <c r="B2" s="268"/>
      <c r="C2" s="268"/>
      <c r="D2" s="269"/>
      <c r="E2" s="270"/>
      <c r="F2" s="270"/>
      <c r="G2" s="271"/>
      <c r="H2" s="272"/>
      <c r="I2" s="273"/>
      <c r="J2" s="274"/>
    </row>
    <row r="3" spans="2:29" s="275" customFormat="1" ht="19.5" customHeight="1" thickBot="1">
      <c r="B3" s="276" t="s">
        <v>217</v>
      </c>
      <c r="C3" s="277" t="s">
        <v>246</v>
      </c>
      <c r="D3" s="278" t="s">
        <v>290</v>
      </c>
      <c r="E3" s="278" t="s">
        <v>243</v>
      </c>
      <c r="F3" s="278" t="s">
        <v>298</v>
      </c>
      <c r="G3" s="279" t="s">
        <v>306</v>
      </c>
      <c r="H3" s="277" t="s">
        <v>244</v>
      </c>
      <c r="I3" s="280" t="s">
        <v>311</v>
      </c>
      <c r="J3" s="274"/>
      <c r="K3" s="274"/>
      <c r="L3" s="274"/>
      <c r="M3" s="274"/>
      <c r="N3" s="274"/>
      <c r="O3" s="274"/>
      <c r="P3" s="274"/>
      <c r="Q3" s="274"/>
      <c r="R3" s="274"/>
      <c r="S3" s="274"/>
      <c r="T3" s="274"/>
      <c r="U3" s="274"/>
      <c r="V3" s="274"/>
      <c r="W3" s="274"/>
      <c r="X3" s="274"/>
      <c r="Y3" s="274"/>
      <c r="Z3" s="274"/>
      <c r="AA3" s="274"/>
      <c r="AB3" s="274"/>
      <c r="AC3" s="274"/>
    </row>
    <row r="4" spans="2:9" s="275" customFormat="1" ht="19.5" customHeight="1">
      <c r="B4" s="281" t="s">
        <v>126</v>
      </c>
      <c r="C4" s="282"/>
      <c r="D4" s="283">
        <v>8</v>
      </c>
      <c r="E4" s="283">
        <v>312</v>
      </c>
      <c r="F4" s="283" t="s">
        <v>282</v>
      </c>
      <c r="G4" s="282">
        <f>D4*E4</f>
        <v>2496</v>
      </c>
      <c r="H4" s="284">
        <v>1.14</v>
      </c>
      <c r="I4" s="285">
        <f>G4*H4</f>
        <v>2845.4399999999996</v>
      </c>
    </row>
    <row r="5" spans="2:9" s="275" customFormat="1" ht="19.5" customHeight="1">
      <c r="B5" s="286" t="s">
        <v>10</v>
      </c>
      <c r="C5" s="287"/>
      <c r="D5" s="288">
        <v>16</v>
      </c>
      <c r="E5" s="289">
        <v>312</v>
      </c>
      <c r="F5" s="288" t="s">
        <v>282</v>
      </c>
      <c r="G5" s="287">
        <f aca="true" t="shared" si="0" ref="G5:G57">D5*E5</f>
        <v>4992</v>
      </c>
      <c r="H5" s="290">
        <v>1.14</v>
      </c>
      <c r="I5" s="291">
        <f aca="true" t="shared" si="1" ref="I5:I57">G5*H5</f>
        <v>5690.879999999999</v>
      </c>
    </row>
    <row r="6" spans="2:9" s="275" customFormat="1" ht="19.5" customHeight="1">
      <c r="B6" s="286" t="s">
        <v>427</v>
      </c>
      <c r="C6" s="287"/>
      <c r="D6" s="288">
        <v>16</v>
      </c>
      <c r="E6" s="289">
        <v>156</v>
      </c>
      <c r="F6" s="288" t="s">
        <v>283</v>
      </c>
      <c r="G6" s="287">
        <f>D6*E6</f>
        <v>2496</v>
      </c>
      <c r="H6" s="290">
        <v>2.14</v>
      </c>
      <c r="I6" s="291">
        <f>G6*H6</f>
        <v>5341.4400000000005</v>
      </c>
    </row>
    <row r="7" spans="2:9" s="275" customFormat="1" ht="19.5" customHeight="1">
      <c r="B7" s="286" t="s">
        <v>361</v>
      </c>
      <c r="C7" s="287"/>
      <c r="D7" s="288">
        <v>31</v>
      </c>
      <c r="E7" s="289">
        <v>312</v>
      </c>
      <c r="F7" s="288" t="s">
        <v>282</v>
      </c>
      <c r="G7" s="287">
        <f t="shared" si="0"/>
        <v>9672</v>
      </c>
      <c r="H7" s="290">
        <v>1.14</v>
      </c>
      <c r="I7" s="291">
        <f t="shared" si="1"/>
        <v>11026.08</v>
      </c>
    </row>
    <row r="8" spans="2:9" s="275" customFormat="1" ht="19.5" customHeight="1">
      <c r="B8" s="286" t="s">
        <v>182</v>
      </c>
      <c r="C8" s="287"/>
      <c r="D8" s="288">
        <v>17</v>
      </c>
      <c r="E8" s="289">
        <v>312</v>
      </c>
      <c r="F8" s="288" t="s">
        <v>282</v>
      </c>
      <c r="G8" s="287">
        <f t="shared" si="0"/>
        <v>5304</v>
      </c>
      <c r="H8" s="290">
        <v>1.14</v>
      </c>
      <c r="I8" s="291">
        <f t="shared" si="1"/>
        <v>6046.5599999999995</v>
      </c>
    </row>
    <row r="9" spans="2:9" s="275" customFormat="1" ht="19.5" customHeight="1">
      <c r="B9" s="286" t="s">
        <v>155</v>
      </c>
      <c r="C9" s="287"/>
      <c r="D9" s="288">
        <v>12</v>
      </c>
      <c r="E9" s="289">
        <v>365</v>
      </c>
      <c r="F9" s="288" t="s">
        <v>282</v>
      </c>
      <c r="G9" s="287">
        <f t="shared" si="0"/>
        <v>4380</v>
      </c>
      <c r="H9" s="290">
        <v>1.14</v>
      </c>
      <c r="I9" s="291">
        <f t="shared" si="1"/>
        <v>4993.2</v>
      </c>
    </row>
    <row r="10" spans="2:9" s="275" customFormat="1" ht="19.5" customHeight="1">
      <c r="B10" s="286" t="s">
        <v>183</v>
      </c>
      <c r="C10" s="287"/>
      <c r="D10" s="288">
        <v>5</v>
      </c>
      <c r="E10" s="289">
        <v>312</v>
      </c>
      <c r="F10" s="288" t="s">
        <v>282</v>
      </c>
      <c r="G10" s="287">
        <f t="shared" si="0"/>
        <v>1560</v>
      </c>
      <c r="H10" s="290">
        <v>1.14</v>
      </c>
      <c r="I10" s="291">
        <f t="shared" si="1"/>
        <v>1778.3999999999999</v>
      </c>
    </row>
    <row r="11" spans="2:9" s="275" customFormat="1" ht="19.5" customHeight="1">
      <c r="B11" s="286" t="s">
        <v>185</v>
      </c>
      <c r="C11" s="287"/>
      <c r="D11" s="288">
        <v>14</v>
      </c>
      <c r="E11" s="289">
        <v>312</v>
      </c>
      <c r="F11" s="288" t="s">
        <v>282</v>
      </c>
      <c r="G11" s="287">
        <f t="shared" si="0"/>
        <v>4368</v>
      </c>
      <c r="H11" s="290">
        <v>1.14</v>
      </c>
      <c r="I11" s="291">
        <f t="shared" si="1"/>
        <v>4979.5199999999995</v>
      </c>
    </row>
    <row r="12" spans="2:9" s="275" customFormat="1" ht="19.5" customHeight="1">
      <c r="B12" s="286" t="s">
        <v>375</v>
      </c>
      <c r="C12" s="287"/>
      <c r="D12" s="288">
        <v>28</v>
      </c>
      <c r="E12" s="289">
        <v>365</v>
      </c>
      <c r="F12" s="288" t="s">
        <v>282</v>
      </c>
      <c r="G12" s="287">
        <f t="shared" si="0"/>
        <v>10220</v>
      </c>
      <c r="H12" s="290">
        <v>0</v>
      </c>
      <c r="I12" s="291">
        <f t="shared" si="1"/>
        <v>0</v>
      </c>
    </row>
    <row r="13" spans="2:9" s="275" customFormat="1" ht="19.5" customHeight="1">
      <c r="B13" s="286" t="s">
        <v>157</v>
      </c>
      <c r="C13" s="287"/>
      <c r="D13" s="288">
        <v>10</v>
      </c>
      <c r="E13" s="289">
        <v>260</v>
      </c>
      <c r="F13" s="288" t="s">
        <v>282</v>
      </c>
      <c r="G13" s="287">
        <f t="shared" si="0"/>
        <v>2600</v>
      </c>
      <c r="H13" s="290">
        <v>1.14</v>
      </c>
      <c r="I13" s="291">
        <f t="shared" si="1"/>
        <v>2963.9999999999995</v>
      </c>
    </row>
    <row r="14" spans="2:9" s="275" customFormat="1" ht="19.5" customHeight="1">
      <c r="B14" s="286" t="s">
        <v>212</v>
      </c>
      <c r="C14" s="287"/>
      <c r="D14" s="288">
        <v>25</v>
      </c>
      <c r="E14" s="288">
        <v>156</v>
      </c>
      <c r="F14" s="288" t="s">
        <v>283</v>
      </c>
      <c r="G14" s="287">
        <f t="shared" si="0"/>
        <v>3900</v>
      </c>
      <c r="H14" s="290">
        <v>1.14</v>
      </c>
      <c r="I14" s="291">
        <f t="shared" si="1"/>
        <v>4446</v>
      </c>
    </row>
    <row r="15" spans="2:9" s="275" customFormat="1" ht="19.5" customHeight="1">
      <c r="B15" s="286" t="s">
        <v>210</v>
      </c>
      <c r="C15" s="287"/>
      <c r="D15" s="288">
        <v>20</v>
      </c>
      <c r="E15" s="288">
        <v>156</v>
      </c>
      <c r="F15" s="288" t="s">
        <v>283</v>
      </c>
      <c r="G15" s="287">
        <f t="shared" si="0"/>
        <v>3120</v>
      </c>
      <c r="H15" s="290">
        <v>1.14</v>
      </c>
      <c r="I15" s="291">
        <f t="shared" si="1"/>
        <v>3556.7999999999997</v>
      </c>
    </row>
    <row r="16" spans="2:9" s="275" customFormat="1" ht="19.5" customHeight="1">
      <c r="B16" s="286" t="s">
        <v>213</v>
      </c>
      <c r="C16" s="287"/>
      <c r="D16" s="288">
        <v>14</v>
      </c>
      <c r="E16" s="288">
        <v>156</v>
      </c>
      <c r="F16" s="288" t="s">
        <v>283</v>
      </c>
      <c r="G16" s="287">
        <f t="shared" si="0"/>
        <v>2184</v>
      </c>
      <c r="H16" s="290">
        <v>1.14</v>
      </c>
      <c r="I16" s="291">
        <f t="shared" si="1"/>
        <v>2489.7599999999998</v>
      </c>
    </row>
    <row r="17" spans="2:9" s="275" customFormat="1" ht="19.5" customHeight="1">
      <c r="B17" s="286" t="s">
        <v>123</v>
      </c>
      <c r="C17" s="287"/>
      <c r="D17" s="288">
        <v>13</v>
      </c>
      <c r="E17" s="288">
        <v>156</v>
      </c>
      <c r="F17" s="288" t="s">
        <v>283</v>
      </c>
      <c r="G17" s="287">
        <f t="shared" si="0"/>
        <v>2028</v>
      </c>
      <c r="H17" s="290">
        <v>1.14</v>
      </c>
      <c r="I17" s="291">
        <f t="shared" si="1"/>
        <v>2311.9199999999996</v>
      </c>
    </row>
    <row r="18" spans="2:9" s="275" customFormat="1" ht="19.5" customHeight="1">
      <c r="B18" s="286" t="s">
        <v>156</v>
      </c>
      <c r="C18" s="287"/>
      <c r="D18" s="288">
        <v>5</v>
      </c>
      <c r="E18" s="288">
        <v>156</v>
      </c>
      <c r="F18" s="288" t="s">
        <v>283</v>
      </c>
      <c r="G18" s="287">
        <f t="shared" si="0"/>
        <v>780</v>
      </c>
      <c r="H18" s="290">
        <v>1.14</v>
      </c>
      <c r="I18" s="291">
        <f t="shared" si="1"/>
        <v>889.1999999999999</v>
      </c>
    </row>
    <row r="19" spans="2:9" s="275" customFormat="1" ht="19.5" customHeight="1">
      <c r="B19" s="286" t="s">
        <v>186</v>
      </c>
      <c r="C19" s="287"/>
      <c r="D19" s="288">
        <v>13</v>
      </c>
      <c r="E19" s="288">
        <v>156</v>
      </c>
      <c r="F19" s="288" t="s">
        <v>283</v>
      </c>
      <c r="G19" s="287">
        <f t="shared" si="0"/>
        <v>2028</v>
      </c>
      <c r="H19" s="290">
        <v>1.14</v>
      </c>
      <c r="I19" s="291">
        <f t="shared" si="1"/>
        <v>2311.9199999999996</v>
      </c>
    </row>
    <row r="20" spans="2:9" s="275" customFormat="1" ht="19.5" customHeight="1">
      <c r="B20" s="286" t="s">
        <v>203</v>
      </c>
      <c r="C20" s="287"/>
      <c r="D20" s="288">
        <v>4</v>
      </c>
      <c r="E20" s="288">
        <v>156</v>
      </c>
      <c r="F20" s="288" t="s">
        <v>283</v>
      </c>
      <c r="G20" s="287">
        <f t="shared" si="0"/>
        <v>624</v>
      </c>
      <c r="H20" s="290">
        <v>1.14</v>
      </c>
      <c r="I20" s="291">
        <f t="shared" si="1"/>
        <v>711.3599999999999</v>
      </c>
    </row>
    <row r="21" spans="2:9" s="275" customFormat="1" ht="19.5" customHeight="1">
      <c r="B21" s="286" t="s">
        <v>113</v>
      </c>
      <c r="C21" s="287"/>
      <c r="D21" s="288">
        <v>2</v>
      </c>
      <c r="E21" s="288">
        <v>52</v>
      </c>
      <c r="F21" s="288" t="s">
        <v>240</v>
      </c>
      <c r="G21" s="287">
        <f t="shared" si="0"/>
        <v>104</v>
      </c>
      <c r="H21" s="290">
        <v>1.14</v>
      </c>
      <c r="I21" s="291">
        <f t="shared" si="1"/>
        <v>118.55999999999999</v>
      </c>
    </row>
    <row r="22" spans="2:9" s="275" customFormat="1" ht="19.5" customHeight="1">
      <c r="B22" s="286" t="s">
        <v>4</v>
      </c>
      <c r="C22" s="287"/>
      <c r="D22" s="288">
        <v>0</v>
      </c>
      <c r="E22" s="288">
        <v>52</v>
      </c>
      <c r="F22" s="288" t="s">
        <v>240</v>
      </c>
      <c r="G22" s="287">
        <f t="shared" si="0"/>
        <v>0</v>
      </c>
      <c r="H22" s="290">
        <v>1.14</v>
      </c>
      <c r="I22" s="291">
        <f t="shared" si="1"/>
        <v>0</v>
      </c>
    </row>
    <row r="23" spans="2:9" s="275" customFormat="1" ht="19.5" customHeight="1">
      <c r="B23" s="286" t="s">
        <v>144</v>
      </c>
      <c r="C23" s="287"/>
      <c r="D23" s="288">
        <v>37</v>
      </c>
      <c r="E23" s="288">
        <v>156</v>
      </c>
      <c r="F23" s="288" t="s">
        <v>240</v>
      </c>
      <c r="G23" s="287">
        <f t="shared" si="0"/>
        <v>5772</v>
      </c>
      <c r="H23" s="290">
        <v>1.14</v>
      </c>
      <c r="I23" s="291">
        <f t="shared" si="1"/>
        <v>6580.079999999999</v>
      </c>
    </row>
    <row r="24" spans="2:9" s="275" customFormat="1" ht="19.5" customHeight="1">
      <c r="B24" s="286" t="s">
        <v>211</v>
      </c>
      <c r="C24" s="287"/>
      <c r="D24" s="288">
        <v>52</v>
      </c>
      <c r="E24" s="288">
        <v>104</v>
      </c>
      <c r="F24" s="288" t="s">
        <v>240</v>
      </c>
      <c r="G24" s="287">
        <f t="shared" si="0"/>
        <v>5408</v>
      </c>
      <c r="H24" s="290">
        <v>1.14</v>
      </c>
      <c r="I24" s="291">
        <f t="shared" si="1"/>
        <v>6165.12</v>
      </c>
    </row>
    <row r="25" spans="2:9" s="275" customFormat="1" ht="19.5" customHeight="1" thickBot="1">
      <c r="B25" s="286" t="s">
        <v>424</v>
      </c>
      <c r="C25" s="287"/>
      <c r="D25" s="288">
        <v>4</v>
      </c>
      <c r="E25" s="288">
        <v>105</v>
      </c>
      <c r="F25" s="288" t="s">
        <v>425</v>
      </c>
      <c r="G25" s="287">
        <f t="shared" si="0"/>
        <v>420</v>
      </c>
      <c r="H25" s="290">
        <v>1.14</v>
      </c>
      <c r="I25" s="291">
        <f t="shared" si="1"/>
        <v>478.79999999999995</v>
      </c>
    </row>
    <row r="26" spans="2:29" s="275" customFormat="1" ht="19.5" customHeight="1" thickBot="1">
      <c r="B26" s="276" t="s">
        <v>217</v>
      </c>
      <c r="C26" s="277" t="s">
        <v>246</v>
      </c>
      <c r="D26" s="278" t="s">
        <v>290</v>
      </c>
      <c r="E26" s="278" t="s">
        <v>243</v>
      </c>
      <c r="F26" s="278" t="s">
        <v>298</v>
      </c>
      <c r="G26" s="279" t="s">
        <v>306</v>
      </c>
      <c r="H26" s="277" t="s">
        <v>244</v>
      </c>
      <c r="I26" s="280" t="s">
        <v>311</v>
      </c>
      <c r="J26" s="274"/>
      <c r="K26" s="274"/>
      <c r="L26" s="274"/>
      <c r="M26" s="274"/>
      <c r="N26" s="274"/>
      <c r="O26" s="274"/>
      <c r="P26" s="274"/>
      <c r="Q26" s="274"/>
      <c r="R26" s="274"/>
      <c r="S26" s="274"/>
      <c r="T26" s="274"/>
      <c r="U26" s="274"/>
      <c r="V26" s="274"/>
      <c r="W26" s="274"/>
      <c r="X26" s="274"/>
      <c r="Y26" s="274"/>
      <c r="Z26" s="274"/>
      <c r="AA26" s="274"/>
      <c r="AB26" s="274"/>
      <c r="AC26" s="274"/>
    </row>
    <row r="27" spans="2:9" s="275" customFormat="1" ht="19.5" customHeight="1">
      <c r="B27" s="286" t="s">
        <v>158</v>
      </c>
      <c r="C27" s="287"/>
      <c r="D27" s="288">
        <v>1</v>
      </c>
      <c r="E27" s="288">
        <v>56</v>
      </c>
      <c r="F27" s="288" t="s">
        <v>240</v>
      </c>
      <c r="G27" s="287">
        <f t="shared" si="0"/>
        <v>56</v>
      </c>
      <c r="H27" s="290">
        <v>1.14</v>
      </c>
      <c r="I27" s="291">
        <f t="shared" si="1"/>
        <v>63.839999999999996</v>
      </c>
    </row>
    <row r="28" spans="2:9" s="275" customFormat="1" ht="19.5" customHeight="1">
      <c r="B28" s="286" t="s">
        <v>184</v>
      </c>
      <c r="C28" s="287"/>
      <c r="D28" s="288">
        <v>23</v>
      </c>
      <c r="E28" s="288">
        <v>104</v>
      </c>
      <c r="F28" s="288" t="s">
        <v>240</v>
      </c>
      <c r="G28" s="287">
        <f t="shared" si="0"/>
        <v>2392</v>
      </c>
      <c r="H28" s="290">
        <v>1.14</v>
      </c>
      <c r="I28" s="291">
        <f t="shared" si="1"/>
        <v>2726.8799999999997</v>
      </c>
    </row>
    <row r="29" spans="2:9" s="275" customFormat="1" ht="19.5" customHeight="1">
      <c r="B29" s="286" t="s">
        <v>392</v>
      </c>
      <c r="C29" s="287"/>
      <c r="D29" s="288">
        <v>20</v>
      </c>
      <c r="E29" s="288">
        <v>156</v>
      </c>
      <c r="F29" s="288" t="s">
        <v>240</v>
      </c>
      <c r="G29" s="287">
        <f>D29*E29</f>
        <v>3120</v>
      </c>
      <c r="H29" s="290">
        <v>1.14</v>
      </c>
      <c r="I29" s="291">
        <f>G29*H29</f>
        <v>3556.7999999999997</v>
      </c>
    </row>
    <row r="30" spans="2:9" s="275" customFormat="1" ht="19.5" customHeight="1">
      <c r="B30" s="286" t="s">
        <v>214</v>
      </c>
      <c r="C30" s="287"/>
      <c r="D30" s="288">
        <v>13</v>
      </c>
      <c r="E30" s="288">
        <v>156</v>
      </c>
      <c r="F30" s="288" t="s">
        <v>240</v>
      </c>
      <c r="G30" s="287">
        <f t="shared" si="0"/>
        <v>2028</v>
      </c>
      <c r="H30" s="290">
        <v>1.14</v>
      </c>
      <c r="I30" s="291">
        <f t="shared" si="1"/>
        <v>2311.9199999999996</v>
      </c>
    </row>
    <row r="31" spans="2:9" s="275" customFormat="1" ht="19.5" customHeight="1">
      <c r="B31" s="286" t="s">
        <v>125</v>
      </c>
      <c r="C31" s="287"/>
      <c r="D31" s="288">
        <v>12</v>
      </c>
      <c r="E31" s="288">
        <v>52</v>
      </c>
      <c r="F31" s="288" t="s">
        <v>240</v>
      </c>
      <c r="G31" s="287">
        <f t="shared" si="0"/>
        <v>624</v>
      </c>
      <c r="H31" s="290">
        <v>1.14</v>
      </c>
      <c r="I31" s="291">
        <f t="shared" si="1"/>
        <v>711.3599999999999</v>
      </c>
    </row>
    <row r="32" spans="2:9" s="275" customFormat="1" ht="19.5" customHeight="1">
      <c r="B32" s="286" t="s">
        <v>124</v>
      </c>
      <c r="C32" s="287"/>
      <c r="D32" s="288">
        <v>28</v>
      </c>
      <c r="E32" s="288">
        <v>52</v>
      </c>
      <c r="F32" s="288" t="s">
        <v>240</v>
      </c>
      <c r="G32" s="287">
        <f t="shared" si="0"/>
        <v>1456</v>
      </c>
      <c r="H32" s="290">
        <v>1.14</v>
      </c>
      <c r="I32" s="291">
        <f t="shared" si="1"/>
        <v>1659.84</v>
      </c>
    </row>
    <row r="33" spans="2:9" s="275" customFormat="1" ht="19.5" customHeight="1">
      <c r="B33" s="286" t="s">
        <v>208</v>
      </c>
      <c r="C33" s="287"/>
      <c r="D33" s="288">
        <v>1</v>
      </c>
      <c r="E33" s="288">
        <v>52</v>
      </c>
      <c r="F33" s="288" t="s">
        <v>240</v>
      </c>
      <c r="G33" s="287">
        <f t="shared" si="0"/>
        <v>52</v>
      </c>
      <c r="H33" s="290">
        <v>1.14</v>
      </c>
      <c r="I33" s="291">
        <f t="shared" si="1"/>
        <v>59.279999999999994</v>
      </c>
    </row>
    <row r="34" spans="2:9" s="275" customFormat="1" ht="19.5" customHeight="1">
      <c r="B34" s="286" t="s">
        <v>205</v>
      </c>
      <c r="C34" s="287"/>
      <c r="D34" s="288">
        <v>4</v>
      </c>
      <c r="E34" s="288">
        <v>52</v>
      </c>
      <c r="F34" s="288" t="s">
        <v>240</v>
      </c>
      <c r="G34" s="287">
        <f t="shared" si="0"/>
        <v>208</v>
      </c>
      <c r="H34" s="290">
        <v>1.14</v>
      </c>
      <c r="I34" s="291">
        <f t="shared" si="1"/>
        <v>237.11999999999998</v>
      </c>
    </row>
    <row r="35" spans="2:9" s="275" customFormat="1" ht="19.5" customHeight="1">
      <c r="B35" s="286" t="s">
        <v>206</v>
      </c>
      <c r="C35" s="287"/>
      <c r="D35" s="288">
        <v>2</v>
      </c>
      <c r="E35" s="288">
        <v>52</v>
      </c>
      <c r="F35" s="288" t="s">
        <v>240</v>
      </c>
      <c r="G35" s="287">
        <f t="shared" si="0"/>
        <v>104</v>
      </c>
      <c r="H35" s="290">
        <v>1.14</v>
      </c>
      <c r="I35" s="291">
        <f t="shared" si="1"/>
        <v>118.55999999999999</v>
      </c>
    </row>
    <row r="36" spans="2:9" s="275" customFormat="1" ht="19.5" customHeight="1">
      <c r="B36" s="286" t="s">
        <v>207</v>
      </c>
      <c r="C36" s="287"/>
      <c r="D36" s="288">
        <v>5</v>
      </c>
      <c r="E36" s="288">
        <v>52</v>
      </c>
      <c r="F36" s="288" t="s">
        <v>240</v>
      </c>
      <c r="G36" s="287">
        <f t="shared" si="0"/>
        <v>260</v>
      </c>
      <c r="H36" s="290">
        <v>1.14</v>
      </c>
      <c r="I36" s="291">
        <f t="shared" si="1"/>
        <v>296.4</v>
      </c>
    </row>
    <row r="37" spans="2:9" s="275" customFormat="1" ht="19.5" customHeight="1">
      <c r="B37" s="286" t="s">
        <v>426</v>
      </c>
      <c r="C37" s="287"/>
      <c r="D37" s="288">
        <v>5</v>
      </c>
      <c r="E37" s="288">
        <v>156</v>
      </c>
      <c r="F37" s="288" t="s">
        <v>240</v>
      </c>
      <c r="G37" s="287">
        <f t="shared" si="0"/>
        <v>780</v>
      </c>
      <c r="H37" s="290">
        <v>1.14</v>
      </c>
      <c r="I37" s="291">
        <f t="shared" si="1"/>
        <v>889.1999999999999</v>
      </c>
    </row>
    <row r="38" spans="2:9" s="275" customFormat="1" ht="19.5" customHeight="1">
      <c r="B38" s="286" t="s">
        <v>17</v>
      </c>
      <c r="C38" s="287"/>
      <c r="D38" s="288">
        <v>4</v>
      </c>
      <c r="E38" s="288">
        <v>26</v>
      </c>
      <c r="F38" s="288" t="s">
        <v>239</v>
      </c>
      <c r="G38" s="287">
        <f t="shared" si="0"/>
        <v>104</v>
      </c>
      <c r="H38" s="290">
        <v>1.14</v>
      </c>
      <c r="I38" s="291">
        <f t="shared" si="1"/>
        <v>118.55999999999999</v>
      </c>
    </row>
    <row r="39" spans="2:9" s="275" customFormat="1" ht="19.5" customHeight="1">
      <c r="B39" s="286" t="s">
        <v>21</v>
      </c>
      <c r="C39" s="287"/>
      <c r="D39" s="288">
        <v>2</v>
      </c>
      <c r="E39" s="288">
        <v>26</v>
      </c>
      <c r="F39" s="288" t="s">
        <v>239</v>
      </c>
      <c r="G39" s="287">
        <f t="shared" si="0"/>
        <v>52</v>
      </c>
      <c r="H39" s="290">
        <v>1.14</v>
      </c>
      <c r="I39" s="291">
        <f t="shared" si="1"/>
        <v>59.279999999999994</v>
      </c>
    </row>
    <row r="40" spans="2:9" s="275" customFormat="1" ht="19.5" customHeight="1">
      <c r="B40" s="286" t="s">
        <v>209</v>
      </c>
      <c r="C40" s="287"/>
      <c r="D40" s="288">
        <v>4</v>
      </c>
      <c r="E40" s="288">
        <v>26</v>
      </c>
      <c r="F40" s="288" t="s">
        <v>239</v>
      </c>
      <c r="G40" s="287">
        <f t="shared" si="0"/>
        <v>104</v>
      </c>
      <c r="H40" s="290">
        <v>1.14</v>
      </c>
      <c r="I40" s="291">
        <f t="shared" si="1"/>
        <v>118.55999999999999</v>
      </c>
    </row>
    <row r="41" spans="2:9" s="275" customFormat="1" ht="19.5" customHeight="1">
      <c r="B41" s="286" t="s">
        <v>41</v>
      </c>
      <c r="C41" s="287"/>
      <c r="D41" s="288">
        <v>2</v>
      </c>
      <c r="E41" s="288">
        <v>26</v>
      </c>
      <c r="F41" s="288" t="s">
        <v>239</v>
      </c>
      <c r="G41" s="287">
        <f t="shared" si="0"/>
        <v>52</v>
      </c>
      <c r="H41" s="290">
        <v>1.14</v>
      </c>
      <c r="I41" s="291">
        <f t="shared" si="1"/>
        <v>59.279999999999994</v>
      </c>
    </row>
    <row r="42" spans="2:9" s="275" customFormat="1" ht="19.5" customHeight="1">
      <c r="B42" s="286" t="s">
        <v>127</v>
      </c>
      <c r="C42" s="287"/>
      <c r="D42" s="292">
        <v>4</v>
      </c>
      <c r="E42" s="288">
        <v>26</v>
      </c>
      <c r="F42" s="288" t="s">
        <v>239</v>
      </c>
      <c r="G42" s="287">
        <f t="shared" si="0"/>
        <v>104</v>
      </c>
      <c r="H42" s="290">
        <v>1.14</v>
      </c>
      <c r="I42" s="291">
        <f t="shared" si="1"/>
        <v>118.55999999999999</v>
      </c>
    </row>
    <row r="43" spans="2:9" s="275" customFormat="1" ht="19.5" customHeight="1">
      <c r="B43" s="286" t="s">
        <v>1</v>
      </c>
      <c r="C43" s="287"/>
      <c r="D43" s="288">
        <v>3</v>
      </c>
      <c r="E43" s="288">
        <v>26</v>
      </c>
      <c r="F43" s="288" t="s">
        <v>239</v>
      </c>
      <c r="G43" s="287">
        <f t="shared" si="0"/>
        <v>78</v>
      </c>
      <c r="H43" s="290">
        <v>1.14</v>
      </c>
      <c r="I43" s="291">
        <f t="shared" si="1"/>
        <v>88.91999999999999</v>
      </c>
    </row>
    <row r="44" spans="2:9" s="275" customFormat="1" ht="19.5" customHeight="1">
      <c r="B44" s="286" t="s">
        <v>404</v>
      </c>
      <c r="C44" s="287"/>
      <c r="D44" s="288">
        <v>3</v>
      </c>
      <c r="E44" s="288">
        <v>26</v>
      </c>
      <c r="F44" s="288" t="s">
        <v>239</v>
      </c>
      <c r="G44" s="287">
        <f t="shared" si="0"/>
        <v>78</v>
      </c>
      <c r="H44" s="290">
        <v>1.14</v>
      </c>
      <c r="I44" s="291">
        <f t="shared" si="1"/>
        <v>88.91999999999999</v>
      </c>
    </row>
    <row r="45" spans="2:9" s="275" customFormat="1" ht="19.5" customHeight="1">
      <c r="B45" s="286" t="s">
        <v>403</v>
      </c>
      <c r="C45" s="287"/>
      <c r="D45" s="288">
        <v>2</v>
      </c>
      <c r="E45" s="288">
        <v>26</v>
      </c>
      <c r="F45" s="288" t="s">
        <v>239</v>
      </c>
      <c r="G45" s="287">
        <f t="shared" si="0"/>
        <v>52</v>
      </c>
      <c r="H45" s="290">
        <v>1.14</v>
      </c>
      <c r="I45" s="291">
        <f t="shared" si="1"/>
        <v>59.279999999999994</v>
      </c>
    </row>
    <row r="46" spans="2:9" s="275" customFormat="1" ht="19.5" customHeight="1">
      <c r="B46" s="286" t="s">
        <v>152</v>
      </c>
      <c r="C46" s="287"/>
      <c r="D46" s="288">
        <v>6</v>
      </c>
      <c r="E46" s="288">
        <v>26</v>
      </c>
      <c r="F46" s="288" t="s">
        <v>238</v>
      </c>
      <c r="G46" s="287">
        <f t="shared" si="0"/>
        <v>156</v>
      </c>
      <c r="H46" s="290">
        <v>1.14</v>
      </c>
      <c r="I46" s="291">
        <f t="shared" si="1"/>
        <v>177.83999999999997</v>
      </c>
    </row>
    <row r="47" spans="2:9" s="275" customFormat="1" ht="19.5" customHeight="1">
      <c r="B47" s="286" t="s">
        <v>402</v>
      </c>
      <c r="C47" s="287"/>
      <c r="D47" s="288">
        <v>1</v>
      </c>
      <c r="E47" s="288">
        <v>26</v>
      </c>
      <c r="F47" s="288" t="s">
        <v>239</v>
      </c>
      <c r="G47" s="287">
        <f>D47*E47</f>
        <v>26</v>
      </c>
      <c r="H47" s="290">
        <v>1.14</v>
      </c>
      <c r="I47" s="291">
        <f>G47*H47</f>
        <v>29.639999999999997</v>
      </c>
    </row>
    <row r="48" spans="2:9" s="275" customFormat="1" ht="19.5" customHeight="1">
      <c r="B48" s="286" t="s">
        <v>151</v>
      </c>
      <c r="C48" s="287"/>
      <c r="D48" s="288">
        <v>1</v>
      </c>
      <c r="E48" s="288">
        <v>26</v>
      </c>
      <c r="F48" s="288" t="s">
        <v>238</v>
      </c>
      <c r="G48" s="287">
        <f t="shared" si="0"/>
        <v>26</v>
      </c>
      <c r="H48" s="290">
        <v>1.14</v>
      </c>
      <c r="I48" s="291">
        <f t="shared" si="1"/>
        <v>29.639999999999997</v>
      </c>
    </row>
    <row r="49" spans="2:9" s="275" customFormat="1" ht="19.5" customHeight="1">
      <c r="B49" s="286" t="s">
        <v>40</v>
      </c>
      <c r="C49" s="287"/>
      <c r="D49" s="288">
        <v>0</v>
      </c>
      <c r="E49" s="288">
        <v>26</v>
      </c>
      <c r="F49" s="288" t="s">
        <v>238</v>
      </c>
      <c r="G49" s="287">
        <f t="shared" si="0"/>
        <v>0</v>
      </c>
      <c r="H49" s="290">
        <v>1.14</v>
      </c>
      <c r="I49" s="291">
        <f t="shared" si="1"/>
        <v>0</v>
      </c>
    </row>
    <row r="50" spans="2:9" s="275" customFormat="1" ht="19.5" customHeight="1" thickBot="1">
      <c r="B50" s="286" t="s">
        <v>42</v>
      </c>
      <c r="C50" s="287"/>
      <c r="D50" s="288">
        <v>5</v>
      </c>
      <c r="E50" s="288">
        <v>26</v>
      </c>
      <c r="F50" s="288" t="s">
        <v>238</v>
      </c>
      <c r="G50" s="287">
        <f t="shared" si="0"/>
        <v>130</v>
      </c>
      <c r="H50" s="290">
        <v>1.14</v>
      </c>
      <c r="I50" s="291">
        <f t="shared" si="1"/>
        <v>148.2</v>
      </c>
    </row>
    <row r="51" spans="2:29" s="275" customFormat="1" ht="19.5" customHeight="1" thickBot="1">
      <c r="B51" s="276" t="s">
        <v>217</v>
      </c>
      <c r="C51" s="277" t="s">
        <v>246</v>
      </c>
      <c r="D51" s="278" t="s">
        <v>290</v>
      </c>
      <c r="E51" s="278" t="s">
        <v>243</v>
      </c>
      <c r="F51" s="278" t="s">
        <v>298</v>
      </c>
      <c r="G51" s="279" t="s">
        <v>306</v>
      </c>
      <c r="H51" s="277" t="s">
        <v>244</v>
      </c>
      <c r="I51" s="280" t="s">
        <v>311</v>
      </c>
      <c r="J51" s="274"/>
      <c r="K51" s="274"/>
      <c r="L51" s="274"/>
      <c r="M51" s="274"/>
      <c r="N51" s="274"/>
      <c r="O51" s="274"/>
      <c r="P51" s="274"/>
      <c r="Q51" s="274"/>
      <c r="R51" s="274"/>
      <c r="S51" s="274"/>
      <c r="T51" s="274"/>
      <c r="U51" s="274"/>
      <c r="V51" s="274"/>
      <c r="W51" s="274"/>
      <c r="X51" s="274"/>
      <c r="Y51" s="274"/>
      <c r="Z51" s="274"/>
      <c r="AA51" s="274"/>
      <c r="AB51" s="274"/>
      <c r="AC51" s="274"/>
    </row>
    <row r="52" spans="2:9" s="275" customFormat="1" ht="19.5" customHeight="1">
      <c r="B52" s="286" t="s">
        <v>46</v>
      </c>
      <c r="C52" s="287"/>
      <c r="D52" s="288">
        <v>0</v>
      </c>
      <c r="E52" s="288">
        <v>26</v>
      </c>
      <c r="F52" s="288" t="s">
        <v>238</v>
      </c>
      <c r="G52" s="287">
        <f t="shared" si="0"/>
        <v>0</v>
      </c>
      <c r="H52" s="290">
        <v>1.14</v>
      </c>
      <c r="I52" s="291">
        <f t="shared" si="1"/>
        <v>0</v>
      </c>
    </row>
    <row r="53" spans="2:9" s="293" customFormat="1" ht="19.5" customHeight="1">
      <c r="B53" s="286" t="s">
        <v>51</v>
      </c>
      <c r="C53" s="287"/>
      <c r="D53" s="288">
        <v>3</v>
      </c>
      <c r="E53" s="288">
        <v>26</v>
      </c>
      <c r="F53" s="288" t="s">
        <v>285</v>
      </c>
      <c r="G53" s="287">
        <f t="shared" si="0"/>
        <v>78</v>
      </c>
      <c r="H53" s="290">
        <v>1.14</v>
      </c>
      <c r="I53" s="291">
        <f t="shared" si="1"/>
        <v>88.91999999999999</v>
      </c>
    </row>
    <row r="54" spans="2:9" s="275" customFormat="1" ht="19.5" customHeight="1">
      <c r="B54" s="286" t="s">
        <v>61</v>
      </c>
      <c r="C54" s="287"/>
      <c r="D54" s="288">
        <v>2</v>
      </c>
      <c r="E54" s="288">
        <v>26</v>
      </c>
      <c r="F54" s="288" t="s">
        <v>285</v>
      </c>
      <c r="G54" s="287">
        <f t="shared" si="0"/>
        <v>52</v>
      </c>
      <c r="H54" s="290">
        <v>1.14</v>
      </c>
      <c r="I54" s="291">
        <f t="shared" si="1"/>
        <v>59.279999999999994</v>
      </c>
    </row>
    <row r="55" spans="2:9" s="275" customFormat="1" ht="19.5" customHeight="1">
      <c r="B55" s="286" t="s">
        <v>357</v>
      </c>
      <c r="C55" s="294"/>
      <c r="D55" s="288">
        <v>15</v>
      </c>
      <c r="E55" s="288">
        <v>104</v>
      </c>
      <c r="F55" s="288"/>
      <c r="G55" s="294">
        <f t="shared" si="0"/>
        <v>1560</v>
      </c>
      <c r="H55" s="290">
        <v>1.14</v>
      </c>
      <c r="I55" s="291">
        <f t="shared" si="1"/>
        <v>1778.3999999999999</v>
      </c>
    </row>
    <row r="56" spans="2:9" s="275" customFormat="1" ht="19.5" customHeight="1">
      <c r="B56" s="286" t="s">
        <v>423</v>
      </c>
      <c r="C56" s="294"/>
      <c r="D56" s="288">
        <v>25</v>
      </c>
      <c r="E56" s="288">
        <v>52</v>
      </c>
      <c r="F56" s="288"/>
      <c r="G56" s="294">
        <f t="shared" si="0"/>
        <v>1300</v>
      </c>
      <c r="H56" s="290">
        <v>1.14</v>
      </c>
      <c r="I56" s="291">
        <f t="shared" si="1"/>
        <v>1481.9999999999998</v>
      </c>
    </row>
    <row r="57" spans="2:9" s="275" customFormat="1" ht="19.5" customHeight="1" thickBot="1">
      <c r="B57" s="295" t="s">
        <v>355</v>
      </c>
      <c r="C57" s="296"/>
      <c r="D57" s="297">
        <v>18</v>
      </c>
      <c r="E57" s="297">
        <v>52</v>
      </c>
      <c r="F57" s="289" t="s">
        <v>240</v>
      </c>
      <c r="G57" s="296">
        <f t="shared" si="0"/>
        <v>936</v>
      </c>
      <c r="H57" s="290">
        <v>1.14</v>
      </c>
      <c r="I57" s="291">
        <f t="shared" si="1"/>
        <v>1067.04</v>
      </c>
    </row>
    <row r="58" spans="2:10" s="275" customFormat="1" ht="19.5" customHeight="1" thickBot="1">
      <c r="B58" s="276" t="s">
        <v>324</v>
      </c>
      <c r="C58" s="277"/>
      <c r="D58" s="298">
        <f>SUM(D4:D57)</f>
        <v>560</v>
      </c>
      <c r="E58" s="299"/>
      <c r="F58" s="299"/>
      <c r="G58" s="300">
        <f>SUM(G4:G57)</f>
        <v>90424</v>
      </c>
      <c r="H58" s="301"/>
      <c r="I58" s="302">
        <f>SUM(I4:I57)</f>
        <v>93928.55999999994</v>
      </c>
      <c r="J58" s="274"/>
    </row>
    <row r="59" spans="2:9" s="275" customFormat="1" ht="19.5" customHeight="1">
      <c r="B59" s="293"/>
      <c r="C59" s="293"/>
      <c r="D59" s="293"/>
      <c r="E59" s="293"/>
      <c r="F59" s="293"/>
      <c r="G59" s="293"/>
      <c r="H59" s="293"/>
      <c r="I59" s="293"/>
    </row>
    <row r="60" spans="2:9" ht="14.25">
      <c r="B60" s="293"/>
      <c r="C60" s="293"/>
      <c r="D60" s="293"/>
      <c r="E60" s="293"/>
      <c r="F60" s="293"/>
      <c r="G60" s="293"/>
      <c r="H60" s="293"/>
      <c r="I60" s="293"/>
    </row>
    <row r="61" spans="2:9" ht="14.25">
      <c r="B61" s="293"/>
      <c r="C61" s="293"/>
      <c r="D61" s="293"/>
      <c r="E61" s="293"/>
      <c r="F61" s="293"/>
      <c r="G61" s="293"/>
      <c r="H61" s="293"/>
      <c r="I61" s="293"/>
    </row>
    <row r="62" spans="2:9" ht="14.25">
      <c r="B62" s="293"/>
      <c r="C62" s="293"/>
      <c r="D62" s="293"/>
      <c r="E62" s="293"/>
      <c r="F62" s="293"/>
      <c r="G62" s="293"/>
      <c r="H62" s="293"/>
      <c r="I62" s="293"/>
    </row>
    <row r="63" spans="2:9" ht="14.25">
      <c r="B63" s="293"/>
      <c r="C63" s="293"/>
      <c r="D63" s="293"/>
      <c r="E63" s="293"/>
      <c r="F63" s="293"/>
      <c r="G63" s="293"/>
      <c r="H63" s="293"/>
      <c r="I63" s="293"/>
    </row>
    <row r="64" spans="2:9" ht="14.25">
      <c r="B64" s="293"/>
      <c r="C64" s="293"/>
      <c r="D64" s="293"/>
      <c r="E64" s="293"/>
      <c r="F64" s="293"/>
      <c r="G64" s="293"/>
      <c r="H64" s="293"/>
      <c r="I64" s="293"/>
    </row>
    <row r="65" spans="2:9" ht="14.25">
      <c r="B65" s="293"/>
      <c r="C65" s="293"/>
      <c r="D65" s="293"/>
      <c r="E65" s="293"/>
      <c r="F65" s="293"/>
      <c r="G65" s="293"/>
      <c r="H65" s="293"/>
      <c r="I65" s="293"/>
    </row>
    <row r="66" spans="2:9" ht="14.25">
      <c r="B66" s="293"/>
      <c r="C66" s="293"/>
      <c r="D66" s="293"/>
      <c r="E66" s="293"/>
      <c r="F66" s="293"/>
      <c r="G66" s="293"/>
      <c r="H66" s="293"/>
      <c r="I66" s="293"/>
    </row>
    <row r="67" spans="2:9" ht="14.25">
      <c r="B67" s="293"/>
      <c r="C67" s="293"/>
      <c r="D67" s="293"/>
      <c r="E67" s="293"/>
      <c r="F67" s="293"/>
      <c r="G67" s="293"/>
      <c r="H67" s="293"/>
      <c r="I67" s="293"/>
    </row>
    <row r="68" spans="2:9" ht="14.25">
      <c r="B68" s="293"/>
      <c r="C68" s="293"/>
      <c r="D68" s="293"/>
      <c r="E68" s="293"/>
      <c r="F68" s="293"/>
      <c r="G68" s="293"/>
      <c r="H68" s="293"/>
      <c r="I68" s="293"/>
    </row>
    <row r="69" spans="2:9" ht="14.25">
      <c r="B69" s="293"/>
      <c r="C69" s="293"/>
      <c r="D69" s="293"/>
      <c r="E69" s="293"/>
      <c r="F69" s="293"/>
      <c r="G69" s="293"/>
      <c r="H69" s="293"/>
      <c r="I69" s="293"/>
    </row>
    <row r="70" spans="2:9" ht="14.25">
      <c r="B70" s="293"/>
      <c r="C70" s="293"/>
      <c r="D70" s="293"/>
      <c r="E70" s="293"/>
      <c r="F70" s="293"/>
      <c r="G70" s="293"/>
      <c r="H70" s="293"/>
      <c r="I70" s="293"/>
    </row>
    <row r="71" spans="2:9" ht="14.25">
      <c r="B71" s="293"/>
      <c r="C71" s="293"/>
      <c r="D71" s="293"/>
      <c r="E71" s="293"/>
      <c r="F71" s="293"/>
      <c r="G71" s="293"/>
      <c r="H71" s="293"/>
      <c r="I71" s="293"/>
    </row>
    <row r="72" spans="2:9" ht="14.25">
      <c r="B72" s="293"/>
      <c r="C72" s="293"/>
      <c r="D72" s="293"/>
      <c r="E72" s="293"/>
      <c r="F72" s="293"/>
      <c r="G72" s="293"/>
      <c r="H72" s="293"/>
      <c r="I72" s="293"/>
    </row>
    <row r="73" spans="2:9" ht="14.25">
      <c r="B73" s="293"/>
      <c r="C73" s="293"/>
      <c r="D73" s="293"/>
      <c r="E73" s="293"/>
      <c r="F73" s="293"/>
      <c r="G73" s="293"/>
      <c r="H73" s="293"/>
      <c r="I73" s="293"/>
    </row>
    <row r="74" spans="2:9" ht="14.25">
      <c r="B74" s="293"/>
      <c r="C74" s="293"/>
      <c r="D74" s="293"/>
      <c r="E74" s="293"/>
      <c r="F74" s="293"/>
      <c r="G74" s="293"/>
      <c r="H74" s="293"/>
      <c r="I74" s="293"/>
    </row>
    <row r="75" spans="2:9" ht="14.25">
      <c r="B75" s="293"/>
      <c r="C75" s="293"/>
      <c r="D75" s="293"/>
      <c r="E75" s="293"/>
      <c r="F75" s="293"/>
      <c r="G75" s="293"/>
      <c r="H75" s="293"/>
      <c r="I75" s="293"/>
    </row>
    <row r="76" spans="2:9" ht="14.25">
      <c r="B76" s="293"/>
      <c r="C76" s="293"/>
      <c r="D76" s="293"/>
      <c r="E76" s="293"/>
      <c r="F76" s="293"/>
      <c r="G76" s="293"/>
      <c r="H76" s="293"/>
      <c r="I76" s="293"/>
    </row>
    <row r="77" spans="2:9" ht="14.25">
      <c r="B77" s="293"/>
      <c r="C77" s="293"/>
      <c r="D77" s="293"/>
      <c r="E77" s="293"/>
      <c r="F77" s="293"/>
      <c r="G77" s="293"/>
      <c r="H77" s="293"/>
      <c r="I77" s="293"/>
    </row>
    <row r="78" spans="2:9" ht="14.25">
      <c r="B78" s="293"/>
      <c r="C78" s="293"/>
      <c r="D78" s="293"/>
      <c r="E78" s="293"/>
      <c r="F78" s="293"/>
      <c r="G78" s="293"/>
      <c r="H78" s="293"/>
      <c r="I78" s="293"/>
    </row>
    <row r="79" spans="2:9" ht="14.25">
      <c r="B79" s="293"/>
      <c r="C79" s="293"/>
      <c r="D79" s="293"/>
      <c r="E79" s="293"/>
      <c r="F79" s="293"/>
      <c r="G79" s="293"/>
      <c r="H79" s="293"/>
      <c r="I79" s="293"/>
    </row>
    <row r="80" spans="2:9" ht="14.25">
      <c r="B80" s="293"/>
      <c r="C80" s="293"/>
      <c r="D80" s="293"/>
      <c r="E80" s="293"/>
      <c r="F80" s="293"/>
      <c r="G80" s="293"/>
      <c r="H80" s="293"/>
      <c r="I80" s="293"/>
    </row>
    <row r="81" spans="2:9" ht="14.25">
      <c r="B81" s="293"/>
      <c r="C81" s="293"/>
      <c r="D81" s="293"/>
      <c r="E81" s="293"/>
      <c r="F81" s="293"/>
      <c r="G81" s="293"/>
      <c r="H81" s="293"/>
      <c r="I81" s="293"/>
    </row>
    <row r="82" spans="2:9" ht="14.25">
      <c r="B82" s="293"/>
      <c r="C82" s="293"/>
      <c r="D82" s="293"/>
      <c r="E82" s="293"/>
      <c r="F82" s="293"/>
      <c r="G82" s="293"/>
      <c r="H82" s="293"/>
      <c r="I82" s="293"/>
    </row>
    <row r="83" spans="2:9" ht="14.25">
      <c r="B83" s="293"/>
      <c r="C83" s="293"/>
      <c r="D83" s="293"/>
      <c r="E83" s="293"/>
      <c r="F83" s="293"/>
      <c r="G83" s="293"/>
      <c r="H83" s="293"/>
      <c r="I83" s="293"/>
    </row>
    <row r="84" spans="2:9" ht="14.25">
      <c r="B84" s="293"/>
      <c r="C84" s="293"/>
      <c r="D84" s="293"/>
      <c r="E84" s="293"/>
      <c r="F84" s="293"/>
      <c r="G84" s="293"/>
      <c r="H84" s="293"/>
      <c r="I84" s="293"/>
    </row>
    <row r="85" spans="2:9" ht="14.25">
      <c r="B85" s="293"/>
      <c r="C85" s="293"/>
      <c r="D85" s="293"/>
      <c r="E85" s="293"/>
      <c r="F85" s="293"/>
      <c r="G85" s="293"/>
      <c r="H85" s="293"/>
      <c r="I85" s="293"/>
    </row>
    <row r="86" spans="2:9" ht="14.25">
      <c r="B86" s="293"/>
      <c r="C86" s="293"/>
      <c r="D86" s="293"/>
      <c r="E86" s="293"/>
      <c r="F86" s="293"/>
      <c r="G86" s="293"/>
      <c r="H86" s="293"/>
      <c r="I86" s="293"/>
    </row>
    <row r="87" spans="2:9" ht="14.25">
      <c r="B87" s="293"/>
      <c r="C87" s="293"/>
      <c r="D87" s="293"/>
      <c r="E87" s="293"/>
      <c r="F87" s="293"/>
      <c r="G87" s="293"/>
      <c r="H87" s="293"/>
      <c r="I87" s="293"/>
    </row>
    <row r="88" spans="2:9" ht="14.25">
      <c r="B88" s="293"/>
      <c r="C88" s="293"/>
      <c r="D88" s="293"/>
      <c r="E88" s="293"/>
      <c r="F88" s="293"/>
      <c r="G88" s="293"/>
      <c r="H88" s="293"/>
      <c r="I88" s="293"/>
    </row>
    <row r="89" spans="2:9" ht="14.25">
      <c r="B89" s="293"/>
      <c r="C89" s="293"/>
      <c r="D89" s="293"/>
      <c r="E89" s="293"/>
      <c r="F89" s="293"/>
      <c r="G89" s="293"/>
      <c r="H89" s="293"/>
      <c r="I89" s="293"/>
    </row>
    <row r="90" spans="2:9" ht="14.25">
      <c r="B90" s="293"/>
      <c r="C90" s="293"/>
      <c r="D90" s="293"/>
      <c r="E90" s="293"/>
      <c r="F90" s="293"/>
      <c r="G90" s="293"/>
      <c r="H90" s="293"/>
      <c r="I90" s="293"/>
    </row>
    <row r="91" spans="2:9" ht="14.25">
      <c r="B91" s="293"/>
      <c r="C91" s="293"/>
      <c r="D91" s="293"/>
      <c r="E91" s="293"/>
      <c r="F91" s="293"/>
      <c r="G91" s="293"/>
      <c r="H91" s="293"/>
      <c r="I91" s="293"/>
    </row>
    <row r="92" spans="2:9" ht="14.25">
      <c r="B92" s="293"/>
      <c r="C92" s="293"/>
      <c r="D92" s="293"/>
      <c r="E92" s="293"/>
      <c r="F92" s="293"/>
      <c r="G92" s="293"/>
      <c r="H92" s="293"/>
      <c r="I92" s="293"/>
    </row>
    <row r="93" spans="2:9" ht="14.25">
      <c r="B93" s="293"/>
      <c r="C93" s="293"/>
      <c r="D93" s="293"/>
      <c r="E93" s="293"/>
      <c r="F93" s="293"/>
      <c r="G93" s="293"/>
      <c r="H93" s="293"/>
      <c r="I93" s="293"/>
    </row>
    <row r="94" spans="2:9" ht="14.25">
      <c r="B94" s="293"/>
      <c r="C94" s="293"/>
      <c r="D94" s="293"/>
      <c r="E94" s="293"/>
      <c r="F94" s="293"/>
      <c r="G94" s="293"/>
      <c r="H94" s="293"/>
      <c r="I94" s="293"/>
    </row>
    <row r="95" spans="2:9" ht="14.25">
      <c r="B95" s="293"/>
      <c r="C95" s="293"/>
      <c r="D95" s="293"/>
      <c r="E95" s="293"/>
      <c r="F95" s="293"/>
      <c r="G95" s="293"/>
      <c r="H95" s="293"/>
      <c r="I95" s="293"/>
    </row>
    <row r="96" spans="2:9" ht="14.25">
      <c r="B96" s="293"/>
      <c r="C96" s="293"/>
      <c r="D96" s="293"/>
      <c r="E96" s="293"/>
      <c r="F96" s="293"/>
      <c r="G96" s="293"/>
      <c r="H96" s="293"/>
      <c r="I96" s="293"/>
    </row>
    <row r="97" spans="2:9" ht="14.25">
      <c r="B97" s="293"/>
      <c r="C97" s="293"/>
      <c r="D97" s="293"/>
      <c r="E97" s="293"/>
      <c r="F97" s="293"/>
      <c r="G97" s="293"/>
      <c r="H97" s="293"/>
      <c r="I97" s="293"/>
    </row>
    <row r="98" spans="2:9" ht="14.25">
      <c r="B98" s="293"/>
      <c r="C98" s="293"/>
      <c r="D98" s="293"/>
      <c r="E98" s="293"/>
      <c r="F98" s="293"/>
      <c r="G98" s="293"/>
      <c r="H98" s="293"/>
      <c r="I98" s="293"/>
    </row>
    <row r="99" spans="2:9" ht="14.25">
      <c r="B99" s="293"/>
      <c r="C99" s="293"/>
      <c r="D99" s="293"/>
      <c r="E99" s="293"/>
      <c r="F99" s="293"/>
      <c r="G99" s="293"/>
      <c r="H99" s="293"/>
      <c r="I99" s="293"/>
    </row>
    <row r="100" spans="2:9" ht="14.25">
      <c r="B100" s="293"/>
      <c r="C100" s="293"/>
      <c r="D100" s="293"/>
      <c r="E100" s="293"/>
      <c r="F100" s="293"/>
      <c r="G100" s="293"/>
      <c r="H100" s="293"/>
      <c r="I100" s="293"/>
    </row>
    <row r="101" spans="2:9" ht="14.25">
      <c r="B101" s="293"/>
      <c r="C101" s="293"/>
      <c r="D101" s="293"/>
      <c r="E101" s="293"/>
      <c r="F101" s="293"/>
      <c r="G101" s="293"/>
      <c r="H101" s="293"/>
      <c r="I101" s="293"/>
    </row>
    <row r="102" spans="2:9" ht="14.25">
      <c r="B102" s="293"/>
      <c r="C102" s="293"/>
      <c r="D102" s="293"/>
      <c r="E102" s="293"/>
      <c r="F102" s="293"/>
      <c r="G102" s="293"/>
      <c r="H102" s="293"/>
      <c r="I102" s="293"/>
    </row>
    <row r="103" spans="2:9" ht="14.25">
      <c r="B103" s="293"/>
      <c r="C103" s="293"/>
      <c r="D103" s="293"/>
      <c r="E103" s="293"/>
      <c r="F103" s="293"/>
      <c r="G103" s="293"/>
      <c r="H103" s="293"/>
      <c r="I103" s="293"/>
    </row>
    <row r="104" spans="2:9" ht="14.25">
      <c r="B104" s="293"/>
      <c r="C104" s="293"/>
      <c r="D104" s="293"/>
      <c r="E104" s="293"/>
      <c r="F104" s="293"/>
      <c r="G104" s="293"/>
      <c r="H104" s="293"/>
      <c r="I104" s="293"/>
    </row>
    <row r="105" spans="2:9" ht="14.25">
      <c r="B105" s="293"/>
      <c r="C105" s="293"/>
      <c r="D105" s="293"/>
      <c r="E105" s="293"/>
      <c r="F105" s="293"/>
      <c r="G105" s="293"/>
      <c r="H105" s="293"/>
      <c r="I105" s="293"/>
    </row>
    <row r="106" spans="2:9" ht="14.25">
      <c r="B106" s="293"/>
      <c r="C106" s="293"/>
      <c r="D106" s="293"/>
      <c r="E106" s="293"/>
      <c r="F106" s="293"/>
      <c r="G106" s="293"/>
      <c r="H106" s="293"/>
      <c r="I106" s="293"/>
    </row>
    <row r="107" spans="2:9" ht="14.25">
      <c r="B107" s="293"/>
      <c r="C107" s="293"/>
      <c r="D107" s="293"/>
      <c r="E107" s="293"/>
      <c r="F107" s="293"/>
      <c r="G107" s="293"/>
      <c r="H107" s="293"/>
      <c r="I107" s="293"/>
    </row>
    <row r="108" spans="2:9" ht="14.25">
      <c r="B108" s="293"/>
      <c r="C108" s="293"/>
      <c r="D108" s="293"/>
      <c r="E108" s="293"/>
      <c r="F108" s="293"/>
      <c r="G108" s="293"/>
      <c r="H108" s="293"/>
      <c r="I108" s="293"/>
    </row>
    <row r="109" spans="2:9" ht="14.25">
      <c r="B109" s="293"/>
      <c r="C109" s="293"/>
      <c r="D109" s="293"/>
      <c r="E109" s="293"/>
      <c r="F109" s="293"/>
      <c r="G109" s="293"/>
      <c r="H109" s="293"/>
      <c r="I109" s="293"/>
    </row>
    <row r="110" spans="2:9" ht="14.25">
      <c r="B110" s="293"/>
      <c r="C110" s="293"/>
      <c r="D110" s="293"/>
      <c r="E110" s="293"/>
      <c r="F110" s="293"/>
      <c r="G110" s="293"/>
      <c r="H110" s="293"/>
      <c r="I110" s="293"/>
    </row>
    <row r="111" spans="2:9" ht="14.25">
      <c r="B111" s="293"/>
      <c r="C111" s="293"/>
      <c r="D111" s="293"/>
      <c r="E111" s="293"/>
      <c r="F111" s="293"/>
      <c r="G111" s="293"/>
      <c r="H111" s="293"/>
      <c r="I111" s="293"/>
    </row>
    <row r="112" spans="2:9" ht="14.25">
      <c r="B112" s="293"/>
      <c r="C112" s="293"/>
      <c r="D112" s="293"/>
      <c r="E112" s="293"/>
      <c r="F112" s="293"/>
      <c r="G112" s="293"/>
      <c r="H112" s="293"/>
      <c r="I112" s="293"/>
    </row>
    <row r="113" spans="2:9" ht="14.25">
      <c r="B113" s="293"/>
      <c r="C113" s="293"/>
      <c r="D113" s="293"/>
      <c r="E113" s="293"/>
      <c r="F113" s="293"/>
      <c r="G113" s="293"/>
      <c r="H113" s="293"/>
      <c r="I113" s="293"/>
    </row>
    <row r="114" spans="2:9" ht="14.25">
      <c r="B114" s="293"/>
      <c r="C114" s="293"/>
      <c r="D114" s="293"/>
      <c r="E114" s="293"/>
      <c r="F114" s="293"/>
      <c r="G114" s="293"/>
      <c r="H114" s="293"/>
      <c r="I114" s="293"/>
    </row>
    <row r="115" spans="2:9" ht="14.25">
      <c r="B115" s="293"/>
      <c r="C115" s="293"/>
      <c r="D115" s="293"/>
      <c r="E115" s="293"/>
      <c r="F115" s="293"/>
      <c r="G115" s="293"/>
      <c r="H115" s="293"/>
      <c r="I115" s="293"/>
    </row>
    <row r="116" spans="2:9" ht="14.25">
      <c r="B116" s="293"/>
      <c r="C116" s="293"/>
      <c r="D116" s="293"/>
      <c r="E116" s="293"/>
      <c r="F116" s="293"/>
      <c r="G116" s="293"/>
      <c r="H116" s="293"/>
      <c r="I116" s="293"/>
    </row>
    <row r="117" spans="2:9" ht="14.25">
      <c r="B117" s="293"/>
      <c r="C117" s="293"/>
      <c r="D117" s="293"/>
      <c r="E117" s="293"/>
      <c r="F117" s="293"/>
      <c r="G117" s="293"/>
      <c r="H117" s="293"/>
      <c r="I117" s="293"/>
    </row>
    <row r="118" spans="2:9" ht="14.25">
      <c r="B118" s="293"/>
      <c r="C118" s="293"/>
      <c r="D118" s="293"/>
      <c r="E118" s="293"/>
      <c r="F118" s="293"/>
      <c r="G118" s="293"/>
      <c r="H118" s="293"/>
      <c r="I118" s="293"/>
    </row>
    <row r="119" spans="2:9" ht="14.25">
      <c r="B119" s="293"/>
      <c r="C119" s="293"/>
      <c r="D119" s="293"/>
      <c r="E119" s="293"/>
      <c r="F119" s="293"/>
      <c r="G119" s="293"/>
      <c r="H119" s="293"/>
      <c r="I119" s="293"/>
    </row>
    <row r="120" spans="2:9" ht="14.25">
      <c r="B120" s="293"/>
      <c r="C120" s="293"/>
      <c r="D120" s="293"/>
      <c r="E120" s="293"/>
      <c r="F120" s="293"/>
      <c r="G120" s="293"/>
      <c r="H120" s="293"/>
      <c r="I120" s="293"/>
    </row>
    <row r="121" spans="2:9" ht="14.25">
      <c r="B121" s="293"/>
      <c r="C121" s="293"/>
      <c r="D121" s="293"/>
      <c r="E121" s="293"/>
      <c r="F121" s="293"/>
      <c r="G121" s="293"/>
      <c r="H121" s="293"/>
      <c r="I121" s="293"/>
    </row>
    <row r="122" spans="2:9" ht="14.25">
      <c r="B122" s="293"/>
      <c r="C122" s="293"/>
      <c r="D122" s="293"/>
      <c r="E122" s="293"/>
      <c r="F122" s="293"/>
      <c r="G122" s="293"/>
      <c r="H122" s="293"/>
      <c r="I122" s="293"/>
    </row>
    <row r="123" spans="2:9" ht="14.25">
      <c r="B123" s="293"/>
      <c r="C123" s="293"/>
      <c r="D123" s="293"/>
      <c r="E123" s="293"/>
      <c r="F123" s="293"/>
      <c r="G123" s="293"/>
      <c r="H123" s="293"/>
      <c r="I123" s="293"/>
    </row>
    <row r="124" spans="2:9" ht="14.25">
      <c r="B124" s="293"/>
      <c r="C124" s="293"/>
      <c r="D124" s="293"/>
      <c r="E124" s="293"/>
      <c r="F124" s="293"/>
      <c r="G124" s="293"/>
      <c r="H124" s="293"/>
      <c r="I124" s="293"/>
    </row>
    <row r="125" spans="2:9" ht="14.25">
      <c r="B125" s="293"/>
      <c r="C125" s="293"/>
      <c r="D125" s="293"/>
      <c r="E125" s="293"/>
      <c r="F125" s="293"/>
      <c r="G125" s="293"/>
      <c r="H125" s="293"/>
      <c r="I125" s="293"/>
    </row>
    <row r="126" spans="2:9" ht="14.25">
      <c r="B126" s="293"/>
      <c r="C126" s="293"/>
      <c r="D126" s="293"/>
      <c r="E126" s="293"/>
      <c r="F126" s="293"/>
      <c r="G126" s="293"/>
      <c r="H126" s="293"/>
      <c r="I126" s="293"/>
    </row>
    <row r="127" spans="2:9" ht="14.25">
      <c r="B127" s="293"/>
      <c r="C127" s="293"/>
      <c r="D127" s="293"/>
      <c r="E127" s="293"/>
      <c r="F127" s="293"/>
      <c r="G127" s="293"/>
      <c r="H127" s="293"/>
      <c r="I127" s="293"/>
    </row>
  </sheetData>
  <sheetProtection/>
  <printOptions/>
  <pageMargins left="0.7480314960629921" right="0.7480314960629921" top="0.984251968503937" bottom="0.31496062992125984" header="0" footer="0"/>
  <pageSetup fitToHeight="3"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B1:AD205"/>
  <sheetViews>
    <sheetView zoomScale="82" zoomScaleNormal="82" workbookViewId="0" topLeftCell="B1">
      <selection activeCell="B127" sqref="B127"/>
    </sheetView>
  </sheetViews>
  <sheetFormatPr defaultColWidth="9.00390625" defaultRowHeight="12.75"/>
  <cols>
    <col min="1" max="1" width="2.25390625" style="10" customWidth="1"/>
    <col min="2" max="2" width="52.75390625" style="10" customWidth="1"/>
    <col min="3" max="3" width="14.25390625" style="10" customWidth="1"/>
    <col min="4" max="4" width="11.375" style="10" customWidth="1"/>
    <col min="5" max="5" width="10.00390625" style="10" customWidth="1"/>
    <col min="6" max="6" width="9.125" style="10" customWidth="1"/>
    <col min="7" max="7" width="9.125" style="16" customWidth="1"/>
    <col min="8" max="8" width="13.375" style="10" customWidth="1"/>
    <col min="9" max="9" width="16.75390625" style="10" customWidth="1"/>
    <col min="10" max="10" width="18.75390625" style="10" customWidth="1"/>
    <col min="11" max="16384" width="9.125" style="10" customWidth="1"/>
  </cols>
  <sheetData>
    <row r="1" spans="2:11" s="1" customFormat="1" ht="19.5" customHeight="1">
      <c r="B1" s="100" t="s">
        <v>335</v>
      </c>
      <c r="C1" s="100"/>
      <c r="D1" s="119"/>
      <c r="E1" s="120"/>
      <c r="F1" s="120"/>
      <c r="G1" s="121"/>
      <c r="H1" s="35"/>
      <c r="I1" s="35"/>
      <c r="J1" s="35"/>
      <c r="K1" s="35"/>
    </row>
    <row r="2" spans="2:11" s="1" customFormat="1" ht="19.5" customHeight="1" thickBot="1">
      <c r="B2" s="100"/>
      <c r="C2" s="100"/>
      <c r="D2" s="119"/>
      <c r="E2" s="120"/>
      <c r="F2" s="120"/>
      <c r="G2" s="121"/>
      <c r="H2" s="35"/>
      <c r="I2" s="35"/>
      <c r="J2" s="35"/>
      <c r="K2" s="35"/>
    </row>
    <row r="3" spans="2:30" s="1" customFormat="1" ht="19.5" customHeight="1" thickBot="1">
      <c r="B3" s="45" t="s">
        <v>217</v>
      </c>
      <c r="C3" s="109" t="s">
        <v>217</v>
      </c>
      <c r="D3" s="46" t="s">
        <v>246</v>
      </c>
      <c r="E3" s="47" t="s">
        <v>312</v>
      </c>
      <c r="F3" s="47" t="s">
        <v>243</v>
      </c>
      <c r="G3" s="47" t="s">
        <v>298</v>
      </c>
      <c r="H3" s="48" t="s">
        <v>313</v>
      </c>
      <c r="I3" s="46" t="s">
        <v>244</v>
      </c>
      <c r="J3" s="50" t="s">
        <v>311</v>
      </c>
      <c r="K3" s="36"/>
      <c r="L3" s="7"/>
      <c r="M3" s="7"/>
      <c r="N3" s="7"/>
      <c r="O3" s="7"/>
      <c r="P3" s="7"/>
      <c r="Q3" s="7"/>
      <c r="R3" s="7"/>
      <c r="S3" s="7"/>
      <c r="T3" s="7"/>
      <c r="U3" s="7"/>
      <c r="V3" s="7"/>
      <c r="W3" s="7"/>
      <c r="X3" s="7"/>
      <c r="Y3" s="7"/>
      <c r="Z3" s="7"/>
      <c r="AA3" s="7"/>
      <c r="AB3" s="7"/>
      <c r="AC3" s="7"/>
      <c r="AD3" s="7"/>
    </row>
    <row r="4" spans="2:11" s="1" customFormat="1" ht="19.5" customHeight="1">
      <c r="B4" s="51" t="s">
        <v>118</v>
      </c>
      <c r="C4" s="385" t="s">
        <v>580</v>
      </c>
      <c r="D4" s="122" t="s">
        <v>304</v>
      </c>
      <c r="E4" s="122">
        <v>5473</v>
      </c>
      <c r="F4" s="123">
        <v>8</v>
      </c>
      <c r="G4" s="118" t="s">
        <v>299</v>
      </c>
      <c r="H4" s="54">
        <f>E4*F4</f>
        <v>43784</v>
      </c>
      <c r="I4" s="113">
        <v>0.04</v>
      </c>
      <c r="J4" s="57">
        <f>H4*I4</f>
        <v>1751.3600000000001</v>
      </c>
      <c r="K4" s="35"/>
    </row>
    <row r="5" spans="2:11" s="1" customFormat="1" ht="19.5" customHeight="1">
      <c r="B5" s="58" t="s">
        <v>10</v>
      </c>
      <c r="C5" s="386" t="s">
        <v>636</v>
      </c>
      <c r="D5" s="123" t="s">
        <v>304</v>
      </c>
      <c r="E5" s="123">
        <v>2244</v>
      </c>
      <c r="F5" s="123">
        <v>8</v>
      </c>
      <c r="G5" s="112" t="s">
        <v>299</v>
      </c>
      <c r="H5" s="61">
        <f aca="true" t="shared" si="0" ref="H5:H86">E5*F5</f>
        <v>17952</v>
      </c>
      <c r="I5" s="125">
        <v>0.06</v>
      </c>
      <c r="J5" s="63">
        <f aca="true" t="shared" si="1" ref="J5:J86">H5*I5</f>
        <v>1077.12</v>
      </c>
      <c r="K5" s="35"/>
    </row>
    <row r="6" spans="2:11" s="1" customFormat="1" ht="19.5" customHeight="1">
      <c r="B6" s="58" t="s">
        <v>651</v>
      </c>
      <c r="C6" s="386" t="s">
        <v>652</v>
      </c>
      <c r="D6" s="123" t="s">
        <v>304</v>
      </c>
      <c r="E6" s="123">
        <v>2197</v>
      </c>
      <c r="F6" s="123">
        <v>8</v>
      </c>
      <c r="G6" s="112" t="s">
        <v>299</v>
      </c>
      <c r="H6" s="61">
        <f>E6*F6</f>
        <v>17576</v>
      </c>
      <c r="I6" s="125">
        <v>0.06</v>
      </c>
      <c r="J6" s="63">
        <f>H6*I6</f>
        <v>1054.56</v>
      </c>
      <c r="K6" s="35"/>
    </row>
    <row r="7" spans="2:11" s="1" customFormat="1" ht="19.5" customHeight="1">
      <c r="B7" s="58" t="s">
        <v>368</v>
      </c>
      <c r="C7" s="386" t="s">
        <v>628</v>
      </c>
      <c r="D7" s="123" t="s">
        <v>304</v>
      </c>
      <c r="E7" s="123">
        <v>176</v>
      </c>
      <c r="F7" s="123">
        <v>8</v>
      </c>
      <c r="G7" s="112" t="s">
        <v>299</v>
      </c>
      <c r="H7" s="61">
        <f t="shared" si="0"/>
        <v>1408</v>
      </c>
      <c r="I7" s="125">
        <v>0.06</v>
      </c>
      <c r="J7" s="63">
        <f t="shared" si="1"/>
        <v>84.47999999999999</v>
      </c>
      <c r="K7" s="35"/>
    </row>
    <row r="8" spans="2:11" s="1" customFormat="1" ht="19.5" customHeight="1">
      <c r="B8" s="58" t="s">
        <v>116</v>
      </c>
      <c r="C8" s="386" t="s">
        <v>578</v>
      </c>
      <c r="D8" s="123" t="s">
        <v>304</v>
      </c>
      <c r="E8" s="123">
        <v>3399</v>
      </c>
      <c r="F8" s="123">
        <v>8</v>
      </c>
      <c r="G8" s="112" t="s">
        <v>299</v>
      </c>
      <c r="H8" s="61">
        <f t="shared" si="0"/>
        <v>27192</v>
      </c>
      <c r="I8" s="125">
        <v>0.04</v>
      </c>
      <c r="J8" s="63">
        <f t="shared" si="1"/>
        <v>1087.68</v>
      </c>
      <c r="K8" s="35"/>
    </row>
    <row r="9" spans="2:11" s="1" customFormat="1" ht="19.5" customHeight="1">
      <c r="B9" s="58" t="s">
        <v>181</v>
      </c>
      <c r="C9" s="386" t="s">
        <v>604</v>
      </c>
      <c r="D9" s="123" t="s">
        <v>304</v>
      </c>
      <c r="E9" s="123">
        <v>1507</v>
      </c>
      <c r="F9" s="123">
        <v>8</v>
      </c>
      <c r="G9" s="112" t="s">
        <v>299</v>
      </c>
      <c r="H9" s="61">
        <f t="shared" si="0"/>
        <v>12056</v>
      </c>
      <c r="I9" s="125">
        <v>0.06</v>
      </c>
      <c r="J9" s="63">
        <f t="shared" si="1"/>
        <v>723.36</v>
      </c>
      <c r="K9" s="35"/>
    </row>
    <row r="10" spans="2:11" s="1" customFormat="1" ht="19.5" customHeight="1">
      <c r="B10" s="58" t="s">
        <v>797</v>
      </c>
      <c r="C10" s="386" t="s">
        <v>637</v>
      </c>
      <c r="D10" s="123" t="s">
        <v>304</v>
      </c>
      <c r="E10" s="123">
        <v>610</v>
      </c>
      <c r="F10" s="123">
        <v>8</v>
      </c>
      <c r="G10" s="112" t="s">
        <v>299</v>
      </c>
      <c r="H10" s="61">
        <f t="shared" si="0"/>
        <v>4880</v>
      </c>
      <c r="I10" s="125">
        <v>0.06</v>
      </c>
      <c r="J10" s="63">
        <f t="shared" si="1"/>
        <v>292.8</v>
      </c>
      <c r="K10" s="35"/>
    </row>
    <row r="11" spans="2:11" s="1" customFormat="1" ht="19.5" customHeight="1">
      <c r="B11" s="58" t="s">
        <v>125</v>
      </c>
      <c r="C11" s="386" t="s">
        <v>571</v>
      </c>
      <c r="D11" s="123" t="s">
        <v>304</v>
      </c>
      <c r="E11" s="123">
        <v>1371</v>
      </c>
      <c r="F11" s="123">
        <v>8</v>
      </c>
      <c r="G11" s="112" t="s">
        <v>299</v>
      </c>
      <c r="H11" s="61">
        <f t="shared" si="0"/>
        <v>10968</v>
      </c>
      <c r="I11" s="125">
        <v>0.04</v>
      </c>
      <c r="J11" s="63">
        <f t="shared" si="1"/>
        <v>438.72</v>
      </c>
      <c r="K11" s="35"/>
    </row>
    <row r="12" spans="2:11" s="1" customFormat="1" ht="19.5" customHeight="1">
      <c r="B12" s="58" t="s">
        <v>655</v>
      </c>
      <c r="C12" s="386" t="s">
        <v>623</v>
      </c>
      <c r="D12" s="123" t="s">
        <v>304</v>
      </c>
      <c r="E12" s="123">
        <v>404</v>
      </c>
      <c r="F12" s="123">
        <v>6</v>
      </c>
      <c r="G12" s="112" t="s">
        <v>299</v>
      </c>
      <c r="H12" s="61">
        <f>E12*F12</f>
        <v>2424</v>
      </c>
      <c r="I12" s="125">
        <v>0.04</v>
      </c>
      <c r="J12" s="63">
        <f>H12*I12</f>
        <v>96.96000000000001</v>
      </c>
      <c r="K12" s="35"/>
    </row>
    <row r="13" spans="2:11" s="1" customFormat="1" ht="19.5" customHeight="1">
      <c r="B13" s="58" t="s">
        <v>114</v>
      </c>
      <c r="C13" s="386" t="s">
        <v>536</v>
      </c>
      <c r="D13" s="123" t="s">
        <v>304</v>
      </c>
      <c r="E13" s="123">
        <v>650</v>
      </c>
      <c r="F13" s="123">
        <v>8</v>
      </c>
      <c r="G13" s="112" t="s">
        <v>299</v>
      </c>
      <c r="H13" s="61">
        <f t="shared" si="0"/>
        <v>5200</v>
      </c>
      <c r="I13" s="125">
        <v>0.06</v>
      </c>
      <c r="J13" s="63">
        <f t="shared" si="1"/>
        <v>312</v>
      </c>
      <c r="K13" s="35"/>
    </row>
    <row r="14" spans="2:11" s="1" customFormat="1" ht="19.5" customHeight="1">
      <c r="B14" s="58" t="s">
        <v>121</v>
      </c>
      <c r="C14" s="386" t="s">
        <v>593</v>
      </c>
      <c r="D14" s="123" t="s">
        <v>304</v>
      </c>
      <c r="E14" s="123">
        <v>4412</v>
      </c>
      <c r="F14" s="123">
        <v>8</v>
      </c>
      <c r="G14" s="112" t="s">
        <v>299</v>
      </c>
      <c r="H14" s="61">
        <f t="shared" si="0"/>
        <v>35296</v>
      </c>
      <c r="I14" s="125">
        <v>0.06</v>
      </c>
      <c r="J14" s="63">
        <f t="shared" si="1"/>
        <v>2117.7599999999998</v>
      </c>
      <c r="K14" s="35"/>
    </row>
    <row r="15" spans="2:11" s="1" customFormat="1" ht="19.5" customHeight="1">
      <c r="B15" s="58" t="s">
        <v>147</v>
      </c>
      <c r="C15" s="386" t="s">
        <v>567</v>
      </c>
      <c r="D15" s="123" t="s">
        <v>304</v>
      </c>
      <c r="E15" s="123">
        <v>5021</v>
      </c>
      <c r="F15" s="123">
        <v>8</v>
      </c>
      <c r="G15" s="112" t="s">
        <v>299</v>
      </c>
      <c r="H15" s="61">
        <f t="shared" si="0"/>
        <v>40168</v>
      </c>
      <c r="I15" s="125">
        <v>0.04</v>
      </c>
      <c r="J15" s="63">
        <f t="shared" si="1"/>
        <v>1606.72</v>
      </c>
      <c r="K15" s="35"/>
    </row>
    <row r="16" spans="2:11" s="1" customFormat="1" ht="19.5" customHeight="1">
      <c r="B16" s="58" t="s">
        <v>74</v>
      </c>
      <c r="C16" s="386" t="s">
        <v>593</v>
      </c>
      <c r="D16" s="123" t="s">
        <v>304</v>
      </c>
      <c r="E16" s="123">
        <v>796</v>
      </c>
      <c r="F16" s="123">
        <v>8</v>
      </c>
      <c r="G16" s="112" t="s">
        <v>299</v>
      </c>
      <c r="H16" s="61">
        <f t="shared" si="0"/>
        <v>6368</v>
      </c>
      <c r="I16" s="125">
        <v>0.04</v>
      </c>
      <c r="J16" s="63">
        <f t="shared" si="1"/>
        <v>254.72</v>
      </c>
      <c r="K16" s="35"/>
    </row>
    <row r="17" spans="2:11" s="1" customFormat="1" ht="19.5" customHeight="1">
      <c r="B17" s="58" t="s">
        <v>657</v>
      </c>
      <c r="C17" s="386" t="s">
        <v>605</v>
      </c>
      <c r="D17" s="123" t="s">
        <v>304</v>
      </c>
      <c r="E17" s="123">
        <v>400</v>
      </c>
      <c r="F17" s="123">
        <v>6</v>
      </c>
      <c r="G17" s="112" t="s">
        <v>299</v>
      </c>
      <c r="H17" s="61">
        <f>E17*F17</f>
        <v>2400</v>
      </c>
      <c r="I17" s="125">
        <v>0.04</v>
      </c>
      <c r="J17" s="63">
        <f>H17*I17</f>
        <v>96</v>
      </c>
      <c r="K17" s="35"/>
    </row>
    <row r="18" spans="2:11" s="1" customFormat="1" ht="19.5" customHeight="1">
      <c r="B18" s="58" t="s">
        <v>658</v>
      </c>
      <c r="C18" s="386" t="s">
        <v>607</v>
      </c>
      <c r="D18" s="123" t="s">
        <v>304</v>
      </c>
      <c r="E18" s="123">
        <v>2712</v>
      </c>
      <c r="F18" s="123">
        <v>6</v>
      </c>
      <c r="G18" s="112" t="s">
        <v>299</v>
      </c>
      <c r="H18" s="61">
        <f>E18*F18</f>
        <v>16272</v>
      </c>
      <c r="I18" s="125">
        <v>0.04</v>
      </c>
      <c r="J18" s="63">
        <f>H18*I18</f>
        <v>650.88</v>
      </c>
      <c r="K18" s="35"/>
    </row>
    <row r="19" spans="2:11" s="1" customFormat="1" ht="19.5" customHeight="1">
      <c r="B19" s="58" t="s">
        <v>659</v>
      </c>
      <c r="C19" s="386" t="s">
        <v>627</v>
      </c>
      <c r="D19" s="123" t="s">
        <v>304</v>
      </c>
      <c r="E19" s="123">
        <v>17</v>
      </c>
      <c r="F19" s="123">
        <v>8</v>
      </c>
      <c r="G19" s="112" t="s">
        <v>299</v>
      </c>
      <c r="H19" s="61">
        <f>E19*F19</f>
        <v>136</v>
      </c>
      <c r="I19" s="125">
        <v>0.06</v>
      </c>
      <c r="J19" s="63">
        <f>H19*I19</f>
        <v>8.16</v>
      </c>
      <c r="K19" s="35"/>
    </row>
    <row r="20" spans="2:11" s="1" customFormat="1" ht="19.5" customHeight="1">
      <c r="B20" s="58" t="s">
        <v>660</v>
      </c>
      <c r="C20" s="386" t="s">
        <v>555</v>
      </c>
      <c r="D20" s="123" t="s">
        <v>304</v>
      </c>
      <c r="E20" s="123">
        <v>175</v>
      </c>
      <c r="F20" s="123">
        <v>6</v>
      </c>
      <c r="G20" s="112" t="s">
        <v>299</v>
      </c>
      <c r="H20" s="61">
        <f>E20*F20</f>
        <v>1050</v>
      </c>
      <c r="I20" s="125">
        <v>0.04</v>
      </c>
      <c r="J20" s="63">
        <f>H20*I20</f>
        <v>42</v>
      </c>
      <c r="K20" s="35"/>
    </row>
    <row r="21" spans="2:11" s="1" customFormat="1" ht="19.5" customHeight="1">
      <c r="B21" s="58" t="s">
        <v>31</v>
      </c>
      <c r="C21" s="386" t="s">
        <v>592</v>
      </c>
      <c r="D21" s="123" t="s">
        <v>304</v>
      </c>
      <c r="E21" s="123">
        <v>5235</v>
      </c>
      <c r="F21" s="123">
        <v>6</v>
      </c>
      <c r="G21" s="112" t="s">
        <v>299</v>
      </c>
      <c r="H21" s="61">
        <f t="shared" si="0"/>
        <v>31410</v>
      </c>
      <c r="I21" s="125">
        <v>0.04</v>
      </c>
      <c r="J21" s="63">
        <f t="shared" si="1"/>
        <v>1256.4</v>
      </c>
      <c r="K21" s="35"/>
    </row>
    <row r="22" spans="2:11" s="1" customFormat="1" ht="19.5" customHeight="1">
      <c r="B22" s="58" t="s">
        <v>661</v>
      </c>
      <c r="C22" s="386" t="s">
        <v>592</v>
      </c>
      <c r="D22" s="123" t="s">
        <v>304</v>
      </c>
      <c r="E22" s="123">
        <v>16600</v>
      </c>
      <c r="F22" s="123">
        <v>5</v>
      </c>
      <c r="G22" s="112" t="s">
        <v>299</v>
      </c>
      <c r="H22" s="61">
        <f>E22*F22</f>
        <v>83000</v>
      </c>
      <c r="I22" s="125">
        <v>0.04</v>
      </c>
      <c r="J22" s="63">
        <f>H22*I22</f>
        <v>3320</v>
      </c>
      <c r="K22" s="35"/>
    </row>
    <row r="23" spans="2:11" s="1" customFormat="1" ht="19.5" customHeight="1">
      <c r="B23" s="58" t="s">
        <v>123</v>
      </c>
      <c r="C23" s="386" t="s">
        <v>587</v>
      </c>
      <c r="D23" s="123" t="s">
        <v>304</v>
      </c>
      <c r="E23" s="123">
        <v>2624</v>
      </c>
      <c r="F23" s="123">
        <v>8</v>
      </c>
      <c r="G23" s="112" t="s">
        <v>299</v>
      </c>
      <c r="H23" s="61">
        <f t="shared" si="0"/>
        <v>20992</v>
      </c>
      <c r="I23" s="125">
        <v>0.04</v>
      </c>
      <c r="J23" s="63">
        <f t="shared" si="1"/>
        <v>839.6800000000001</v>
      </c>
      <c r="K23" s="35"/>
    </row>
    <row r="24" spans="2:11" s="1" customFormat="1" ht="19.5" customHeight="1">
      <c r="B24" s="58" t="s">
        <v>107</v>
      </c>
      <c r="C24" s="386"/>
      <c r="D24" s="123" t="s">
        <v>304</v>
      </c>
      <c r="E24" s="123">
        <v>1100</v>
      </c>
      <c r="F24" s="123">
        <v>0</v>
      </c>
      <c r="G24" s="112" t="s">
        <v>299</v>
      </c>
      <c r="H24" s="61">
        <f t="shared" si="0"/>
        <v>0</v>
      </c>
      <c r="I24" s="125">
        <v>0.04</v>
      </c>
      <c r="J24" s="63">
        <f t="shared" si="1"/>
        <v>0</v>
      </c>
      <c r="K24" s="35"/>
    </row>
    <row r="25" spans="2:11" s="1" customFormat="1" ht="19.5" customHeight="1">
      <c r="B25" s="58" t="s">
        <v>99</v>
      </c>
      <c r="C25" s="386" t="s">
        <v>573</v>
      </c>
      <c r="D25" s="123" t="s">
        <v>304</v>
      </c>
      <c r="E25" s="123">
        <v>2582</v>
      </c>
      <c r="F25" s="123">
        <v>8</v>
      </c>
      <c r="G25" s="112" t="s">
        <v>299</v>
      </c>
      <c r="H25" s="61">
        <f t="shared" si="0"/>
        <v>20656</v>
      </c>
      <c r="I25" s="125">
        <v>0.06</v>
      </c>
      <c r="J25" s="63">
        <f t="shared" si="1"/>
        <v>1239.36</v>
      </c>
      <c r="K25" s="35"/>
    </row>
    <row r="26" spans="2:11" s="1" customFormat="1" ht="19.5" customHeight="1">
      <c r="B26" s="58" t="s">
        <v>128</v>
      </c>
      <c r="C26" s="386" t="s">
        <v>575</v>
      </c>
      <c r="D26" s="123" t="s">
        <v>304</v>
      </c>
      <c r="E26" s="123">
        <v>3350</v>
      </c>
      <c r="F26" s="123">
        <v>6</v>
      </c>
      <c r="G26" s="112" t="s">
        <v>299</v>
      </c>
      <c r="H26" s="61">
        <f t="shared" si="0"/>
        <v>20100</v>
      </c>
      <c r="I26" s="125">
        <v>0.04</v>
      </c>
      <c r="J26" s="63">
        <f t="shared" si="1"/>
        <v>804</v>
      </c>
      <c r="K26" s="35"/>
    </row>
    <row r="27" spans="2:11" s="1" customFormat="1" ht="19.5" customHeight="1" thickBot="1">
      <c r="B27" s="58" t="s">
        <v>104</v>
      </c>
      <c r="C27" s="386" t="s">
        <v>565</v>
      </c>
      <c r="D27" s="123" t="s">
        <v>304</v>
      </c>
      <c r="E27" s="123">
        <v>5800</v>
      </c>
      <c r="F27" s="123">
        <v>6</v>
      </c>
      <c r="G27" s="112" t="s">
        <v>299</v>
      </c>
      <c r="H27" s="61">
        <f t="shared" si="0"/>
        <v>34800</v>
      </c>
      <c r="I27" s="125">
        <v>0.04</v>
      </c>
      <c r="J27" s="63">
        <f t="shared" si="1"/>
        <v>1392</v>
      </c>
      <c r="K27" s="35"/>
    </row>
    <row r="28" spans="2:30" s="1" customFormat="1" ht="19.5" customHeight="1" thickBot="1">
      <c r="B28" s="45" t="s">
        <v>217</v>
      </c>
      <c r="C28" s="109" t="s">
        <v>217</v>
      </c>
      <c r="D28" s="46" t="s">
        <v>246</v>
      </c>
      <c r="E28" s="47" t="s">
        <v>312</v>
      </c>
      <c r="F28" s="47" t="s">
        <v>243</v>
      </c>
      <c r="G28" s="47" t="s">
        <v>298</v>
      </c>
      <c r="H28" s="48" t="s">
        <v>313</v>
      </c>
      <c r="I28" s="46" t="s">
        <v>244</v>
      </c>
      <c r="J28" s="50" t="s">
        <v>311</v>
      </c>
      <c r="K28" s="36"/>
      <c r="L28" s="7"/>
      <c r="M28" s="7"/>
      <c r="N28" s="7"/>
      <c r="O28" s="7"/>
      <c r="P28" s="7"/>
      <c r="Q28" s="7"/>
      <c r="R28" s="7"/>
      <c r="S28" s="7"/>
      <c r="T28" s="7"/>
      <c r="U28" s="7"/>
      <c r="V28" s="7"/>
      <c r="W28" s="7"/>
      <c r="X28" s="7"/>
      <c r="Y28" s="7"/>
      <c r="Z28" s="7"/>
      <c r="AA28" s="7"/>
      <c r="AB28" s="7"/>
      <c r="AC28" s="7"/>
      <c r="AD28" s="7"/>
    </row>
    <row r="29" spans="2:11" s="1" customFormat="1" ht="19.5" customHeight="1">
      <c r="B29" s="58" t="s">
        <v>102</v>
      </c>
      <c r="C29" s="386" t="s">
        <v>563</v>
      </c>
      <c r="D29" s="123" t="s">
        <v>304</v>
      </c>
      <c r="E29" s="123">
        <v>3434</v>
      </c>
      <c r="F29" s="123">
        <v>8</v>
      </c>
      <c r="G29" s="112" t="s">
        <v>299</v>
      </c>
      <c r="H29" s="61">
        <f t="shared" si="0"/>
        <v>27472</v>
      </c>
      <c r="I29" s="125">
        <v>0.04</v>
      </c>
      <c r="J29" s="63">
        <f t="shared" si="1"/>
        <v>1098.88</v>
      </c>
      <c r="K29" s="35"/>
    </row>
    <row r="30" spans="2:11" s="1" customFormat="1" ht="19.5" customHeight="1">
      <c r="B30" s="58" t="s">
        <v>103</v>
      </c>
      <c r="C30" s="386" t="s">
        <v>564</v>
      </c>
      <c r="D30" s="123" t="s">
        <v>304</v>
      </c>
      <c r="E30" s="123">
        <v>1094</v>
      </c>
      <c r="F30" s="123">
        <v>8</v>
      </c>
      <c r="G30" s="112" t="s">
        <v>299</v>
      </c>
      <c r="H30" s="61">
        <f t="shared" si="0"/>
        <v>8752</v>
      </c>
      <c r="I30" s="125">
        <v>0.04</v>
      </c>
      <c r="J30" s="63">
        <f t="shared" si="1"/>
        <v>350.08</v>
      </c>
      <c r="K30" s="35"/>
    </row>
    <row r="31" spans="2:11" s="1" customFormat="1" ht="19.5" customHeight="1">
      <c r="B31" s="58" t="s">
        <v>122</v>
      </c>
      <c r="C31" s="386" t="s">
        <v>606</v>
      </c>
      <c r="D31" s="123" t="s">
        <v>304</v>
      </c>
      <c r="E31" s="123">
        <v>568</v>
      </c>
      <c r="F31" s="123">
        <v>6</v>
      </c>
      <c r="G31" s="112" t="s">
        <v>299</v>
      </c>
      <c r="H31" s="61">
        <f t="shared" si="0"/>
        <v>3408</v>
      </c>
      <c r="I31" s="125">
        <v>0.04</v>
      </c>
      <c r="J31" s="63">
        <f t="shared" si="1"/>
        <v>136.32</v>
      </c>
      <c r="K31" s="35"/>
    </row>
    <row r="32" spans="2:11" s="1" customFormat="1" ht="19.5" customHeight="1">
      <c r="B32" s="58" t="s">
        <v>111</v>
      </c>
      <c r="C32" s="386" t="s">
        <v>531</v>
      </c>
      <c r="D32" s="123" t="s">
        <v>304</v>
      </c>
      <c r="E32" s="123">
        <v>1440</v>
      </c>
      <c r="F32" s="123">
        <v>7</v>
      </c>
      <c r="G32" s="112" t="s">
        <v>299</v>
      </c>
      <c r="H32" s="61">
        <f t="shared" si="0"/>
        <v>10080</v>
      </c>
      <c r="I32" s="125">
        <v>0.06</v>
      </c>
      <c r="J32" s="63">
        <f t="shared" si="1"/>
        <v>604.8</v>
      </c>
      <c r="K32" s="35"/>
    </row>
    <row r="33" spans="2:11" s="1" customFormat="1" ht="19.5" customHeight="1">
      <c r="B33" s="58" t="s">
        <v>112</v>
      </c>
      <c r="C33" s="386" t="s">
        <v>532</v>
      </c>
      <c r="D33" s="123" t="s">
        <v>304</v>
      </c>
      <c r="E33" s="123">
        <v>1640</v>
      </c>
      <c r="F33" s="123">
        <v>7</v>
      </c>
      <c r="G33" s="112" t="s">
        <v>299</v>
      </c>
      <c r="H33" s="61">
        <f t="shared" si="0"/>
        <v>11480</v>
      </c>
      <c r="I33" s="125">
        <v>0.06</v>
      </c>
      <c r="J33" s="63">
        <f t="shared" si="1"/>
        <v>688.8</v>
      </c>
      <c r="K33" s="35"/>
    </row>
    <row r="34" spans="2:11" s="1" customFormat="1" ht="19.5" customHeight="1">
      <c r="B34" s="58" t="s">
        <v>42</v>
      </c>
      <c r="C34" s="386" t="s">
        <v>591</v>
      </c>
      <c r="D34" s="123" t="s">
        <v>304</v>
      </c>
      <c r="E34" s="123">
        <v>3680</v>
      </c>
      <c r="F34" s="123">
        <v>7</v>
      </c>
      <c r="G34" s="112" t="s">
        <v>299</v>
      </c>
      <c r="H34" s="61">
        <f t="shared" si="0"/>
        <v>25760</v>
      </c>
      <c r="I34" s="125">
        <v>0.04</v>
      </c>
      <c r="J34" s="63">
        <f t="shared" si="1"/>
        <v>1030.4</v>
      </c>
      <c r="K34" s="35"/>
    </row>
    <row r="35" spans="2:11" s="1" customFormat="1" ht="19.5" customHeight="1">
      <c r="B35" s="58" t="s">
        <v>664</v>
      </c>
      <c r="C35" s="386" t="s">
        <v>562</v>
      </c>
      <c r="D35" s="123" t="s">
        <v>304</v>
      </c>
      <c r="E35" s="123">
        <v>651</v>
      </c>
      <c r="F35" s="123">
        <v>6</v>
      </c>
      <c r="G35" s="112" t="s">
        <v>299</v>
      </c>
      <c r="H35" s="61">
        <f>E35*F35</f>
        <v>3906</v>
      </c>
      <c r="I35" s="125">
        <v>0.04</v>
      </c>
      <c r="J35" s="63">
        <f>H35*I35</f>
        <v>156.24</v>
      </c>
      <c r="K35" s="35"/>
    </row>
    <row r="36" spans="2:11" s="1" customFormat="1" ht="19.5" customHeight="1">
      <c r="B36" s="58" t="s">
        <v>665</v>
      </c>
      <c r="C36" s="386" t="s">
        <v>630</v>
      </c>
      <c r="D36" s="123" t="s">
        <v>304</v>
      </c>
      <c r="E36" s="123">
        <v>488</v>
      </c>
      <c r="F36" s="123">
        <v>6</v>
      </c>
      <c r="G36" s="112" t="s">
        <v>299</v>
      </c>
      <c r="H36" s="61">
        <f>E36*F36</f>
        <v>2928</v>
      </c>
      <c r="I36" s="125">
        <v>0.04</v>
      </c>
      <c r="J36" s="63">
        <f>H36*I36</f>
        <v>117.12</v>
      </c>
      <c r="K36" s="35"/>
    </row>
    <row r="37" spans="2:11" s="1" customFormat="1" ht="19.5" customHeight="1">
      <c r="B37" s="58" t="s">
        <v>782</v>
      </c>
      <c r="C37" s="386" t="s">
        <v>783</v>
      </c>
      <c r="D37" s="123" t="s">
        <v>304</v>
      </c>
      <c r="E37" s="123">
        <v>250</v>
      </c>
      <c r="F37" s="123">
        <v>6</v>
      </c>
      <c r="G37" s="112" t="s">
        <v>299</v>
      </c>
      <c r="H37" s="61">
        <f>E37*F37</f>
        <v>1500</v>
      </c>
      <c r="I37" s="125">
        <v>0.04</v>
      </c>
      <c r="J37" s="63">
        <f>H37*I37</f>
        <v>60</v>
      </c>
      <c r="K37" s="35"/>
    </row>
    <row r="38" spans="2:11" s="1" customFormat="1" ht="19.5" customHeight="1">
      <c r="B38" s="58" t="s">
        <v>44</v>
      </c>
      <c r="C38" s="386" t="s">
        <v>574</v>
      </c>
      <c r="D38" s="123" t="s">
        <v>304</v>
      </c>
      <c r="E38" s="123">
        <v>307</v>
      </c>
      <c r="F38" s="123">
        <v>6</v>
      </c>
      <c r="G38" s="112" t="s">
        <v>299</v>
      </c>
      <c r="H38" s="61">
        <f t="shared" si="0"/>
        <v>1842</v>
      </c>
      <c r="I38" s="125">
        <v>0.06</v>
      </c>
      <c r="J38" s="63">
        <f t="shared" si="1"/>
        <v>110.52</v>
      </c>
      <c r="K38" s="35"/>
    </row>
    <row r="39" spans="2:11" s="1" customFormat="1" ht="19.5" customHeight="1">
      <c r="B39" s="58" t="s">
        <v>162</v>
      </c>
      <c r="C39" s="386" t="s">
        <v>566</v>
      </c>
      <c r="D39" s="123" t="s">
        <v>304</v>
      </c>
      <c r="E39" s="123">
        <v>1014</v>
      </c>
      <c r="F39" s="123">
        <v>6</v>
      </c>
      <c r="G39" s="112" t="s">
        <v>299</v>
      </c>
      <c r="H39" s="61">
        <f t="shared" si="0"/>
        <v>6084</v>
      </c>
      <c r="I39" s="125">
        <v>0.06</v>
      </c>
      <c r="J39" s="63">
        <f t="shared" si="1"/>
        <v>365.03999999999996</v>
      </c>
      <c r="K39" s="35"/>
    </row>
    <row r="40" spans="2:11" s="1" customFormat="1" ht="19.5" customHeight="1">
      <c r="B40" s="58" t="s">
        <v>638</v>
      </c>
      <c r="C40" s="386" t="s">
        <v>551</v>
      </c>
      <c r="D40" s="123" t="s">
        <v>304</v>
      </c>
      <c r="E40" s="123">
        <v>4786</v>
      </c>
      <c r="F40" s="123">
        <v>6</v>
      </c>
      <c r="G40" s="112" t="s">
        <v>299</v>
      </c>
      <c r="H40" s="61">
        <f t="shared" si="0"/>
        <v>28716</v>
      </c>
      <c r="I40" s="125">
        <v>0.04</v>
      </c>
      <c r="J40" s="63">
        <f t="shared" si="1"/>
        <v>1148.64</v>
      </c>
      <c r="K40" s="35"/>
    </row>
    <row r="41" spans="2:11" s="1" customFormat="1" ht="19.5" customHeight="1">
      <c r="B41" s="58" t="s">
        <v>639</v>
      </c>
      <c r="C41" s="386" t="s">
        <v>551</v>
      </c>
      <c r="D41" s="123" t="s">
        <v>304</v>
      </c>
      <c r="E41" s="123">
        <v>4782</v>
      </c>
      <c r="F41" s="123">
        <v>6</v>
      </c>
      <c r="G41" s="112" t="s">
        <v>299</v>
      </c>
      <c r="H41" s="61">
        <f>E41*F41</f>
        <v>28692</v>
      </c>
      <c r="I41" s="125">
        <v>0.04</v>
      </c>
      <c r="J41" s="63">
        <f>H41*I41</f>
        <v>1147.68</v>
      </c>
      <c r="K41" s="35"/>
    </row>
    <row r="42" spans="2:11" s="1" customFormat="1" ht="19.5" customHeight="1">
      <c r="B42" s="58" t="s">
        <v>47</v>
      </c>
      <c r="C42" s="386" t="s">
        <v>594</v>
      </c>
      <c r="D42" s="123" t="s">
        <v>304</v>
      </c>
      <c r="E42" s="123">
        <v>150</v>
      </c>
      <c r="F42" s="123">
        <v>6</v>
      </c>
      <c r="G42" s="112" t="s">
        <v>299</v>
      </c>
      <c r="H42" s="61">
        <f t="shared" si="0"/>
        <v>900</v>
      </c>
      <c r="I42" s="125">
        <v>0.04</v>
      </c>
      <c r="J42" s="63">
        <f t="shared" si="1"/>
        <v>36</v>
      </c>
      <c r="K42" s="35"/>
    </row>
    <row r="43" spans="2:11" s="1" customFormat="1" ht="19.5" customHeight="1">
      <c r="B43" s="58" t="s">
        <v>105</v>
      </c>
      <c r="C43" s="386" t="s">
        <v>569</v>
      </c>
      <c r="D43" s="123" t="s">
        <v>304</v>
      </c>
      <c r="E43" s="123">
        <v>9600</v>
      </c>
      <c r="F43" s="123">
        <v>6</v>
      </c>
      <c r="G43" s="112" t="s">
        <v>299</v>
      </c>
      <c r="H43" s="61">
        <f t="shared" si="0"/>
        <v>57600</v>
      </c>
      <c r="I43" s="125">
        <v>0.04</v>
      </c>
      <c r="J43" s="63">
        <f t="shared" si="1"/>
        <v>2304</v>
      </c>
      <c r="K43" s="35"/>
    </row>
    <row r="44" spans="2:11" s="1" customFormat="1" ht="19.5" customHeight="1">
      <c r="B44" s="58" t="s">
        <v>105</v>
      </c>
      <c r="C44" s="386" t="s">
        <v>569</v>
      </c>
      <c r="D44" s="123" t="s">
        <v>304</v>
      </c>
      <c r="E44" s="123">
        <v>9600</v>
      </c>
      <c r="F44" s="123">
        <v>2</v>
      </c>
      <c r="G44" s="112" t="s">
        <v>299</v>
      </c>
      <c r="H44" s="61">
        <f>E44*F44</f>
        <v>19200</v>
      </c>
      <c r="I44" s="125">
        <v>0.06</v>
      </c>
      <c r="J44" s="63">
        <f>H44*I44</f>
        <v>1152</v>
      </c>
      <c r="K44" s="35"/>
    </row>
    <row r="45" spans="2:11" s="1" customFormat="1" ht="19.5" customHeight="1">
      <c r="B45" s="58" t="s">
        <v>640</v>
      </c>
      <c r="C45" s="386" t="s">
        <v>546</v>
      </c>
      <c r="D45" s="123" t="s">
        <v>304</v>
      </c>
      <c r="E45" s="123">
        <v>1344</v>
      </c>
      <c r="F45" s="123">
        <v>7</v>
      </c>
      <c r="G45" s="112" t="s">
        <v>299</v>
      </c>
      <c r="H45" s="61">
        <f t="shared" si="0"/>
        <v>9408</v>
      </c>
      <c r="I45" s="125">
        <v>0.06</v>
      </c>
      <c r="J45" s="63">
        <f t="shared" si="1"/>
        <v>564.48</v>
      </c>
      <c r="K45" s="35"/>
    </row>
    <row r="46" spans="2:11" s="1" customFormat="1" ht="19.5" customHeight="1">
      <c r="B46" s="58" t="s">
        <v>669</v>
      </c>
      <c r="C46" s="386" t="s">
        <v>614</v>
      </c>
      <c r="D46" s="123" t="s">
        <v>304</v>
      </c>
      <c r="E46" s="123">
        <v>5761</v>
      </c>
      <c r="F46" s="123">
        <v>4</v>
      </c>
      <c r="G46" s="112" t="s">
        <v>299</v>
      </c>
      <c r="H46" s="61">
        <f>E46*F46</f>
        <v>23044</v>
      </c>
      <c r="I46" s="125">
        <v>0.06</v>
      </c>
      <c r="J46" s="63">
        <f>H46*I46</f>
        <v>1382.6399999999999</v>
      </c>
      <c r="K46" s="35"/>
    </row>
    <row r="47" spans="2:11" s="1" customFormat="1" ht="19.5" customHeight="1">
      <c r="B47" s="58" t="s">
        <v>404</v>
      </c>
      <c r="C47" s="386" t="s">
        <v>632</v>
      </c>
      <c r="D47" s="123" t="s">
        <v>304</v>
      </c>
      <c r="E47" s="123">
        <v>1037</v>
      </c>
      <c r="F47" s="123">
        <v>6</v>
      </c>
      <c r="G47" s="112" t="s">
        <v>299</v>
      </c>
      <c r="H47" s="61">
        <f>E47*F47</f>
        <v>6222</v>
      </c>
      <c r="I47" s="125">
        <v>0.06</v>
      </c>
      <c r="J47" s="63">
        <f>H47*I47</f>
        <v>373.32</v>
      </c>
      <c r="K47" s="35"/>
    </row>
    <row r="48" spans="2:11" s="1" customFormat="1" ht="19.5" customHeight="1">
      <c r="B48" s="58" t="s">
        <v>641</v>
      </c>
      <c r="C48" s="386" t="s">
        <v>604</v>
      </c>
      <c r="D48" s="123" t="s">
        <v>304</v>
      </c>
      <c r="E48" s="123">
        <v>1507</v>
      </c>
      <c r="F48" s="123">
        <v>7</v>
      </c>
      <c r="G48" s="112" t="s">
        <v>300</v>
      </c>
      <c r="H48" s="61">
        <f>E48*F48</f>
        <v>10549</v>
      </c>
      <c r="I48" s="125">
        <v>0.06</v>
      </c>
      <c r="J48" s="63">
        <f>H48*I48</f>
        <v>632.9399999999999</v>
      </c>
      <c r="K48" s="35"/>
    </row>
    <row r="49" spans="2:11" s="1" customFormat="1" ht="19.5" customHeight="1">
      <c r="B49" s="58" t="s">
        <v>62</v>
      </c>
      <c r="C49" s="386" t="s">
        <v>589</v>
      </c>
      <c r="D49" s="123" t="s">
        <v>304</v>
      </c>
      <c r="E49" s="123">
        <v>733</v>
      </c>
      <c r="F49" s="123">
        <v>6</v>
      </c>
      <c r="G49" s="112" t="s">
        <v>299</v>
      </c>
      <c r="H49" s="61">
        <f t="shared" si="0"/>
        <v>4398</v>
      </c>
      <c r="I49" s="125">
        <v>0.04</v>
      </c>
      <c r="J49" s="63">
        <f t="shared" si="1"/>
        <v>175.92000000000002</v>
      </c>
      <c r="K49" s="35"/>
    </row>
    <row r="50" spans="2:11" s="1" customFormat="1" ht="19.5" customHeight="1">
      <c r="B50" s="58" t="s">
        <v>101</v>
      </c>
      <c r="C50" s="386" t="s">
        <v>568</v>
      </c>
      <c r="D50" s="123" t="s">
        <v>304</v>
      </c>
      <c r="E50" s="123">
        <v>370</v>
      </c>
      <c r="F50" s="123">
        <v>6</v>
      </c>
      <c r="G50" s="112" t="s">
        <v>299</v>
      </c>
      <c r="H50" s="61">
        <f t="shared" si="0"/>
        <v>2220</v>
      </c>
      <c r="I50" s="125">
        <v>0.04</v>
      </c>
      <c r="J50" s="63">
        <f t="shared" si="1"/>
        <v>88.8</v>
      </c>
      <c r="K50" s="35"/>
    </row>
    <row r="51" spans="2:11" s="1" customFormat="1" ht="19.5" customHeight="1" thickBot="1">
      <c r="B51" s="319" t="s">
        <v>780</v>
      </c>
      <c r="C51" s="468" t="s">
        <v>610</v>
      </c>
      <c r="D51" s="437" t="s">
        <v>304</v>
      </c>
      <c r="E51" s="437">
        <v>860</v>
      </c>
      <c r="F51" s="437">
        <v>8</v>
      </c>
      <c r="G51" s="438" t="s">
        <v>299</v>
      </c>
      <c r="H51" s="322">
        <f>E51*F51</f>
        <v>6880</v>
      </c>
      <c r="I51" s="469">
        <v>0.04</v>
      </c>
      <c r="J51" s="325">
        <f>H51*I51</f>
        <v>275.2</v>
      </c>
      <c r="K51" s="35"/>
    </row>
    <row r="52" spans="2:30" s="1" customFormat="1" ht="19.5" customHeight="1" thickBot="1">
      <c r="B52" s="45" t="s">
        <v>217</v>
      </c>
      <c r="C52" s="109" t="s">
        <v>217</v>
      </c>
      <c r="D52" s="46" t="s">
        <v>246</v>
      </c>
      <c r="E52" s="47" t="s">
        <v>312</v>
      </c>
      <c r="F52" s="47" t="s">
        <v>243</v>
      </c>
      <c r="G52" s="47" t="s">
        <v>298</v>
      </c>
      <c r="H52" s="48" t="s">
        <v>313</v>
      </c>
      <c r="I52" s="46" t="s">
        <v>244</v>
      </c>
      <c r="J52" s="50" t="s">
        <v>311</v>
      </c>
      <c r="K52" s="36"/>
      <c r="L52" s="7"/>
      <c r="M52" s="7"/>
      <c r="N52" s="7"/>
      <c r="O52" s="7"/>
      <c r="P52" s="7"/>
      <c r="Q52" s="7"/>
      <c r="R52" s="7"/>
      <c r="S52" s="7"/>
      <c r="T52" s="7"/>
      <c r="U52" s="7"/>
      <c r="V52" s="7"/>
      <c r="W52" s="7"/>
      <c r="X52" s="7"/>
      <c r="Y52" s="7"/>
      <c r="Z52" s="7"/>
      <c r="AA52" s="7"/>
      <c r="AB52" s="7"/>
      <c r="AC52" s="7"/>
      <c r="AD52" s="7"/>
    </row>
    <row r="53" spans="2:11" s="1" customFormat="1" ht="19.5" customHeight="1">
      <c r="B53" s="58" t="s">
        <v>106</v>
      </c>
      <c r="C53" s="386"/>
      <c r="D53" s="123" t="s">
        <v>304</v>
      </c>
      <c r="E53" s="123">
        <v>1000</v>
      </c>
      <c r="F53" s="123">
        <v>0</v>
      </c>
      <c r="G53" s="112" t="s">
        <v>299</v>
      </c>
      <c r="H53" s="61">
        <f t="shared" si="0"/>
        <v>0</v>
      </c>
      <c r="I53" s="125">
        <v>0.06</v>
      </c>
      <c r="J53" s="63">
        <f t="shared" si="1"/>
        <v>0</v>
      </c>
      <c r="K53" s="35"/>
    </row>
    <row r="54" spans="2:11" s="1" customFormat="1" ht="19.5" customHeight="1">
      <c r="B54" s="58" t="s">
        <v>113</v>
      </c>
      <c r="C54" s="386" t="s">
        <v>533</v>
      </c>
      <c r="D54" s="123" t="s">
        <v>304</v>
      </c>
      <c r="E54" s="123">
        <v>292</v>
      </c>
      <c r="F54" s="124">
        <v>6</v>
      </c>
      <c r="G54" s="112" t="s">
        <v>300</v>
      </c>
      <c r="H54" s="61">
        <f t="shared" si="0"/>
        <v>1752</v>
      </c>
      <c r="I54" s="125">
        <v>0.04</v>
      </c>
      <c r="J54" s="63">
        <f t="shared" si="1"/>
        <v>70.08</v>
      </c>
      <c r="K54" s="35"/>
    </row>
    <row r="55" spans="2:11" s="1" customFormat="1" ht="19.5" customHeight="1">
      <c r="B55" s="58" t="s">
        <v>4</v>
      </c>
      <c r="C55" s="386" t="s">
        <v>534</v>
      </c>
      <c r="D55" s="123" t="s">
        <v>304</v>
      </c>
      <c r="E55" s="123">
        <v>1140</v>
      </c>
      <c r="F55" s="124">
        <v>6</v>
      </c>
      <c r="G55" s="112" t="s">
        <v>300</v>
      </c>
      <c r="H55" s="61">
        <f t="shared" si="0"/>
        <v>6840</v>
      </c>
      <c r="I55" s="125">
        <v>0.04</v>
      </c>
      <c r="J55" s="63">
        <f t="shared" si="1"/>
        <v>273.6</v>
      </c>
      <c r="K55" s="35"/>
    </row>
    <row r="56" spans="2:11" s="1" customFormat="1" ht="19.5" customHeight="1">
      <c r="B56" s="58" t="s">
        <v>126</v>
      </c>
      <c r="C56" s="386" t="s">
        <v>543</v>
      </c>
      <c r="D56" s="123" t="s">
        <v>304</v>
      </c>
      <c r="E56" s="123">
        <v>33195</v>
      </c>
      <c r="F56" s="123">
        <v>5</v>
      </c>
      <c r="G56" s="112" t="s">
        <v>300</v>
      </c>
      <c r="H56" s="61">
        <f t="shared" si="0"/>
        <v>165975</v>
      </c>
      <c r="I56" s="125">
        <v>0.04</v>
      </c>
      <c r="J56" s="63">
        <f t="shared" si="1"/>
        <v>6639</v>
      </c>
      <c r="K56" s="35"/>
    </row>
    <row r="57" spans="2:11" s="1" customFormat="1" ht="19.5" customHeight="1">
      <c r="B57" s="58" t="s">
        <v>119</v>
      </c>
      <c r="C57" s="386" t="s">
        <v>581</v>
      </c>
      <c r="D57" s="123" t="s">
        <v>304</v>
      </c>
      <c r="E57" s="123">
        <v>29640</v>
      </c>
      <c r="F57" s="123">
        <v>6</v>
      </c>
      <c r="G57" s="112" t="s">
        <v>300</v>
      </c>
      <c r="H57" s="61">
        <f t="shared" si="0"/>
        <v>177840</v>
      </c>
      <c r="I57" s="125">
        <v>0.04</v>
      </c>
      <c r="J57" s="63">
        <f t="shared" si="1"/>
        <v>7113.6</v>
      </c>
      <c r="K57" s="35"/>
    </row>
    <row r="58" spans="2:11" s="1" customFormat="1" ht="19.5" customHeight="1">
      <c r="B58" s="58" t="s">
        <v>109</v>
      </c>
      <c r="C58" s="386" t="s">
        <v>529</v>
      </c>
      <c r="D58" s="123" t="s">
        <v>304</v>
      </c>
      <c r="E58" s="123">
        <v>5704</v>
      </c>
      <c r="F58" s="124">
        <v>6</v>
      </c>
      <c r="G58" s="112" t="s">
        <v>300</v>
      </c>
      <c r="H58" s="61">
        <f t="shared" si="0"/>
        <v>34224</v>
      </c>
      <c r="I58" s="125">
        <v>0.04</v>
      </c>
      <c r="J58" s="63">
        <f t="shared" si="1"/>
        <v>1368.96</v>
      </c>
      <c r="K58" s="35"/>
    </row>
    <row r="59" spans="2:11" s="1" customFormat="1" ht="19.5" customHeight="1">
      <c r="B59" s="58" t="s">
        <v>110</v>
      </c>
      <c r="C59" s="386" t="s">
        <v>530</v>
      </c>
      <c r="D59" s="123" t="s">
        <v>304</v>
      </c>
      <c r="E59" s="123">
        <v>4051</v>
      </c>
      <c r="F59" s="124">
        <v>6</v>
      </c>
      <c r="G59" s="112" t="s">
        <v>300</v>
      </c>
      <c r="H59" s="61">
        <f t="shared" si="0"/>
        <v>24306</v>
      </c>
      <c r="I59" s="125">
        <v>0.04</v>
      </c>
      <c r="J59" s="63">
        <f t="shared" si="1"/>
        <v>972.24</v>
      </c>
      <c r="K59" s="35"/>
    </row>
    <row r="60" spans="2:11" s="1" customFormat="1" ht="19.5" customHeight="1">
      <c r="B60" s="58" t="s">
        <v>224</v>
      </c>
      <c r="C60" s="386" t="s">
        <v>612</v>
      </c>
      <c r="D60" s="123" t="s">
        <v>304</v>
      </c>
      <c r="E60" s="123">
        <v>30755</v>
      </c>
      <c r="F60" s="123">
        <v>4</v>
      </c>
      <c r="G60" s="112" t="s">
        <v>300</v>
      </c>
      <c r="H60" s="61">
        <f t="shared" si="0"/>
        <v>123020</v>
      </c>
      <c r="I60" s="125">
        <v>0.04</v>
      </c>
      <c r="J60" s="63">
        <f t="shared" si="1"/>
        <v>4920.8</v>
      </c>
      <c r="K60" s="35"/>
    </row>
    <row r="61" spans="2:11" s="1" customFormat="1" ht="19.5" customHeight="1">
      <c r="B61" s="58" t="s">
        <v>225</v>
      </c>
      <c r="C61" s="386" t="s">
        <v>613</v>
      </c>
      <c r="D61" s="123" t="s">
        <v>304</v>
      </c>
      <c r="E61" s="123">
        <v>3488</v>
      </c>
      <c r="F61" s="123">
        <v>5</v>
      </c>
      <c r="G61" s="112" t="s">
        <v>300</v>
      </c>
      <c r="H61" s="61">
        <f t="shared" si="0"/>
        <v>17440</v>
      </c>
      <c r="I61" s="125">
        <v>0.04</v>
      </c>
      <c r="J61" s="63">
        <f t="shared" si="1"/>
        <v>697.6</v>
      </c>
      <c r="K61" s="35"/>
    </row>
    <row r="62" spans="2:11" s="1" customFormat="1" ht="19.5" customHeight="1">
      <c r="B62" s="58" t="s">
        <v>117</v>
      </c>
      <c r="C62" s="386" t="s">
        <v>579</v>
      </c>
      <c r="D62" s="123" t="s">
        <v>304</v>
      </c>
      <c r="E62" s="123">
        <v>15551</v>
      </c>
      <c r="F62" s="123">
        <v>6</v>
      </c>
      <c r="G62" s="112" t="s">
        <v>300</v>
      </c>
      <c r="H62" s="61">
        <f t="shared" si="0"/>
        <v>93306</v>
      </c>
      <c r="I62" s="125">
        <v>0.04</v>
      </c>
      <c r="J62" s="63">
        <f t="shared" si="1"/>
        <v>3732.2400000000002</v>
      </c>
      <c r="K62" s="35"/>
    </row>
    <row r="63" spans="2:11" s="1" customFormat="1" ht="19.5" customHeight="1">
      <c r="B63" s="58" t="s">
        <v>656</v>
      </c>
      <c r="C63" s="386" t="s">
        <v>635</v>
      </c>
      <c r="D63" s="123" t="s">
        <v>304</v>
      </c>
      <c r="E63" s="123">
        <v>340</v>
      </c>
      <c r="F63" s="123">
        <v>6</v>
      </c>
      <c r="G63" s="112" t="s">
        <v>300</v>
      </c>
      <c r="H63" s="61">
        <f>E63*F63</f>
        <v>2040</v>
      </c>
      <c r="I63" s="125">
        <v>0.04</v>
      </c>
      <c r="J63" s="63">
        <f>H63*I63</f>
        <v>81.60000000000001</v>
      </c>
      <c r="K63" s="35"/>
    </row>
    <row r="64" spans="2:11" s="1" customFormat="1" ht="19.5" customHeight="1">
      <c r="B64" s="58" t="s">
        <v>642</v>
      </c>
      <c r="C64" s="386" t="s">
        <v>549</v>
      </c>
      <c r="D64" s="123" t="s">
        <v>304</v>
      </c>
      <c r="E64" s="123">
        <v>204</v>
      </c>
      <c r="F64" s="124">
        <v>6</v>
      </c>
      <c r="G64" s="112" t="s">
        <v>300</v>
      </c>
      <c r="H64" s="61">
        <f t="shared" si="0"/>
        <v>1224</v>
      </c>
      <c r="I64" s="125">
        <v>0.04</v>
      </c>
      <c r="J64" s="63">
        <f t="shared" si="1"/>
        <v>48.96</v>
      </c>
      <c r="K64" s="35"/>
    </row>
    <row r="65" spans="2:11" s="1" customFormat="1" ht="19.5" customHeight="1">
      <c r="B65" s="58" t="s">
        <v>124</v>
      </c>
      <c r="C65" s="386" t="s">
        <v>541</v>
      </c>
      <c r="D65" s="123" t="s">
        <v>304</v>
      </c>
      <c r="E65" s="123">
        <v>8830</v>
      </c>
      <c r="F65" s="123">
        <v>6</v>
      </c>
      <c r="G65" s="112" t="s">
        <v>300</v>
      </c>
      <c r="H65" s="61">
        <f t="shared" si="0"/>
        <v>52980</v>
      </c>
      <c r="I65" s="125">
        <v>0.04</v>
      </c>
      <c r="J65" s="63">
        <f t="shared" si="1"/>
        <v>2119.2</v>
      </c>
      <c r="K65" s="35"/>
    </row>
    <row r="66" spans="2:11" s="1" customFormat="1" ht="19.5" customHeight="1">
      <c r="B66" s="58" t="s">
        <v>33</v>
      </c>
      <c r="C66" s="386" t="s">
        <v>582</v>
      </c>
      <c r="D66" s="123" t="s">
        <v>304</v>
      </c>
      <c r="E66" s="123">
        <v>12610</v>
      </c>
      <c r="F66" s="123">
        <v>6</v>
      </c>
      <c r="G66" s="112" t="s">
        <v>300</v>
      </c>
      <c r="H66" s="61">
        <f t="shared" si="0"/>
        <v>75660</v>
      </c>
      <c r="I66" s="125">
        <v>0.04</v>
      </c>
      <c r="J66" s="63">
        <f t="shared" si="1"/>
        <v>3026.4</v>
      </c>
      <c r="K66" s="35"/>
    </row>
    <row r="67" spans="2:11" s="1" customFormat="1" ht="19.5" customHeight="1">
      <c r="B67" s="58" t="s">
        <v>649</v>
      </c>
      <c r="C67" s="386" t="s">
        <v>557</v>
      </c>
      <c r="D67" s="123" t="s">
        <v>304</v>
      </c>
      <c r="E67" s="123">
        <v>575</v>
      </c>
      <c r="F67" s="123">
        <v>6</v>
      </c>
      <c r="G67" s="112" t="s">
        <v>300</v>
      </c>
      <c r="H67" s="61">
        <f>E67*F67</f>
        <v>3450</v>
      </c>
      <c r="I67" s="125">
        <v>0.04</v>
      </c>
      <c r="J67" s="63">
        <f>H67*I67</f>
        <v>138</v>
      </c>
      <c r="K67" s="35"/>
    </row>
    <row r="68" spans="2:11" s="1" customFormat="1" ht="19.5" customHeight="1">
      <c r="B68" s="58" t="s">
        <v>643</v>
      </c>
      <c r="C68" s="386" t="s">
        <v>560</v>
      </c>
      <c r="D68" s="123" t="s">
        <v>304</v>
      </c>
      <c r="E68" s="123">
        <v>1050</v>
      </c>
      <c r="F68" s="123">
        <v>6</v>
      </c>
      <c r="G68" s="112" t="s">
        <v>300</v>
      </c>
      <c r="H68" s="61">
        <f t="shared" si="0"/>
        <v>6300</v>
      </c>
      <c r="I68" s="125">
        <v>0.04</v>
      </c>
      <c r="J68" s="63">
        <f t="shared" si="1"/>
        <v>252</v>
      </c>
      <c r="K68" s="35"/>
    </row>
    <row r="69" spans="2:11" s="1" customFormat="1" ht="19.5" customHeight="1">
      <c r="B69" s="58" t="s">
        <v>644</v>
      </c>
      <c r="C69" s="386" t="s">
        <v>570</v>
      </c>
      <c r="D69" s="123" t="s">
        <v>304</v>
      </c>
      <c r="E69" s="123">
        <v>482</v>
      </c>
      <c r="F69" s="123">
        <v>6</v>
      </c>
      <c r="G69" s="112" t="s">
        <v>300</v>
      </c>
      <c r="H69" s="61">
        <f>E69*F69</f>
        <v>2892</v>
      </c>
      <c r="I69" s="125">
        <v>0.04</v>
      </c>
      <c r="J69" s="63">
        <f>H69*I69</f>
        <v>115.68</v>
      </c>
      <c r="K69" s="35"/>
    </row>
    <row r="70" spans="2:11" s="1" customFormat="1" ht="19.5" customHeight="1">
      <c r="B70" s="58" t="s">
        <v>120</v>
      </c>
      <c r="C70" s="386" t="s">
        <v>540</v>
      </c>
      <c r="D70" s="123" t="s">
        <v>304</v>
      </c>
      <c r="E70" s="123">
        <v>140</v>
      </c>
      <c r="F70" s="123">
        <v>6</v>
      </c>
      <c r="G70" s="112" t="s">
        <v>300</v>
      </c>
      <c r="H70" s="61">
        <f t="shared" si="0"/>
        <v>840</v>
      </c>
      <c r="I70" s="125">
        <v>0.04</v>
      </c>
      <c r="J70" s="63">
        <f t="shared" si="1"/>
        <v>33.6</v>
      </c>
      <c r="K70" s="35"/>
    </row>
    <row r="71" spans="2:11" s="1" customFormat="1" ht="19.5" customHeight="1">
      <c r="B71" s="58" t="s">
        <v>46</v>
      </c>
      <c r="C71" s="386" t="s">
        <v>585</v>
      </c>
      <c r="D71" s="123" t="s">
        <v>304</v>
      </c>
      <c r="E71" s="123">
        <v>3778</v>
      </c>
      <c r="F71" s="123">
        <v>6</v>
      </c>
      <c r="G71" s="112" t="s">
        <v>300</v>
      </c>
      <c r="H71" s="61">
        <f t="shared" si="0"/>
        <v>22668</v>
      </c>
      <c r="I71" s="125">
        <v>0.04</v>
      </c>
      <c r="J71" s="63">
        <f t="shared" si="1"/>
        <v>906.72</v>
      </c>
      <c r="K71" s="35"/>
    </row>
    <row r="72" spans="2:11" s="1" customFormat="1" ht="19.5" customHeight="1">
      <c r="B72" s="58" t="s">
        <v>51</v>
      </c>
      <c r="C72" s="386" t="s">
        <v>583</v>
      </c>
      <c r="D72" s="123" t="s">
        <v>304</v>
      </c>
      <c r="E72" s="123">
        <v>5628</v>
      </c>
      <c r="F72" s="123">
        <v>6</v>
      </c>
      <c r="G72" s="112" t="s">
        <v>300</v>
      </c>
      <c r="H72" s="61">
        <f t="shared" si="0"/>
        <v>33768</v>
      </c>
      <c r="I72" s="125">
        <v>0.04</v>
      </c>
      <c r="J72" s="63">
        <f t="shared" si="1"/>
        <v>1350.72</v>
      </c>
      <c r="K72" s="35"/>
    </row>
    <row r="73" spans="2:11" s="1" customFormat="1" ht="19.5" customHeight="1">
      <c r="B73" s="58" t="s">
        <v>108</v>
      </c>
      <c r="C73" s="386" t="s">
        <v>527</v>
      </c>
      <c r="D73" s="123" t="s">
        <v>304</v>
      </c>
      <c r="E73" s="123">
        <v>241</v>
      </c>
      <c r="F73" s="123">
        <v>6</v>
      </c>
      <c r="G73" s="112" t="s">
        <v>300</v>
      </c>
      <c r="H73" s="61">
        <f t="shared" si="0"/>
        <v>1446</v>
      </c>
      <c r="I73" s="125">
        <v>0.04</v>
      </c>
      <c r="J73" s="63">
        <f t="shared" si="1"/>
        <v>57.84</v>
      </c>
      <c r="K73" s="35"/>
    </row>
    <row r="74" spans="2:11" s="1" customFormat="1" ht="19.5" customHeight="1">
      <c r="B74" s="58" t="s">
        <v>646</v>
      </c>
      <c r="C74" s="386"/>
      <c r="D74" s="123" t="s">
        <v>304</v>
      </c>
      <c r="E74" s="123">
        <v>2260</v>
      </c>
      <c r="F74" s="123"/>
      <c r="G74" s="112" t="s">
        <v>300</v>
      </c>
      <c r="H74" s="61">
        <f t="shared" si="0"/>
        <v>0</v>
      </c>
      <c r="I74" s="125">
        <v>0.04</v>
      </c>
      <c r="J74" s="63">
        <f t="shared" si="1"/>
        <v>0</v>
      </c>
      <c r="K74" s="35"/>
    </row>
    <row r="75" spans="2:11" s="1" customFormat="1" ht="19.5" customHeight="1">
      <c r="B75" s="58" t="s">
        <v>645</v>
      </c>
      <c r="C75" s="386" t="s">
        <v>547</v>
      </c>
      <c r="D75" s="123" t="s">
        <v>304</v>
      </c>
      <c r="E75" s="123">
        <v>784</v>
      </c>
      <c r="F75" s="123">
        <v>6</v>
      </c>
      <c r="G75" s="112" t="s">
        <v>300</v>
      </c>
      <c r="H75" s="61">
        <f>E75*F75</f>
        <v>4704</v>
      </c>
      <c r="I75" s="125">
        <v>0.04</v>
      </c>
      <c r="J75" s="63">
        <f>H75*I75</f>
        <v>188.16</v>
      </c>
      <c r="K75" s="35"/>
    </row>
    <row r="76" spans="2:11" s="1" customFormat="1" ht="19.5" customHeight="1">
      <c r="B76" s="58" t="s">
        <v>668</v>
      </c>
      <c r="C76" s="386" t="s">
        <v>634</v>
      </c>
      <c r="D76" s="123" t="s">
        <v>304</v>
      </c>
      <c r="E76" s="123">
        <v>150</v>
      </c>
      <c r="F76" s="123">
        <v>0</v>
      </c>
      <c r="G76" s="112" t="s">
        <v>300</v>
      </c>
      <c r="H76" s="61">
        <f>E76*F76</f>
        <v>0</v>
      </c>
      <c r="I76" s="125">
        <v>0.04</v>
      </c>
      <c r="J76" s="63">
        <f>H76*I76</f>
        <v>0</v>
      </c>
      <c r="K76" s="35"/>
    </row>
    <row r="77" spans="2:11" s="1" customFormat="1" ht="19.5" customHeight="1" thickBot="1">
      <c r="B77" s="319" t="s">
        <v>662</v>
      </c>
      <c r="C77" s="468" t="s">
        <v>621</v>
      </c>
      <c r="D77" s="437" t="s">
        <v>304</v>
      </c>
      <c r="E77" s="437">
        <v>805</v>
      </c>
      <c r="F77" s="437">
        <v>4</v>
      </c>
      <c r="G77" s="438" t="s">
        <v>300</v>
      </c>
      <c r="H77" s="322">
        <f>E77*F77</f>
        <v>3220</v>
      </c>
      <c r="I77" s="469">
        <v>0.04</v>
      </c>
      <c r="J77" s="325">
        <f>H77*I77</f>
        <v>128.8</v>
      </c>
      <c r="K77" s="35"/>
    </row>
    <row r="78" spans="2:30" s="1" customFormat="1" ht="19.5" customHeight="1" thickBot="1">
      <c r="B78" s="45" t="s">
        <v>217</v>
      </c>
      <c r="C78" s="109" t="s">
        <v>217</v>
      </c>
      <c r="D78" s="46" t="s">
        <v>246</v>
      </c>
      <c r="E78" s="47" t="s">
        <v>312</v>
      </c>
      <c r="F78" s="47" t="s">
        <v>243</v>
      </c>
      <c r="G78" s="47" t="s">
        <v>298</v>
      </c>
      <c r="H78" s="48" t="s">
        <v>313</v>
      </c>
      <c r="I78" s="46" t="s">
        <v>244</v>
      </c>
      <c r="J78" s="50" t="s">
        <v>311</v>
      </c>
      <c r="K78" s="36"/>
      <c r="L78" s="7"/>
      <c r="M78" s="7"/>
      <c r="N78" s="7"/>
      <c r="O78" s="7"/>
      <c r="P78" s="7"/>
      <c r="Q78" s="7"/>
      <c r="R78" s="7"/>
      <c r="S78" s="7"/>
      <c r="T78" s="7"/>
      <c r="U78" s="7"/>
      <c r="V78" s="7"/>
      <c r="W78" s="7"/>
      <c r="X78" s="7"/>
      <c r="Y78" s="7"/>
      <c r="Z78" s="7"/>
      <c r="AA78" s="7"/>
      <c r="AB78" s="7"/>
      <c r="AC78" s="7"/>
      <c r="AD78" s="7"/>
    </row>
    <row r="79" spans="2:11" s="1" customFormat="1" ht="19.5" customHeight="1">
      <c r="B79" s="58" t="s">
        <v>180</v>
      </c>
      <c r="C79" s="386" t="s">
        <v>545</v>
      </c>
      <c r="D79" s="123" t="s">
        <v>304</v>
      </c>
      <c r="E79" s="123">
        <v>418</v>
      </c>
      <c r="F79" s="123">
        <v>6</v>
      </c>
      <c r="G79" s="112" t="s">
        <v>300</v>
      </c>
      <c r="H79" s="61">
        <f t="shared" si="0"/>
        <v>2508</v>
      </c>
      <c r="I79" s="125">
        <v>0.04</v>
      </c>
      <c r="J79" s="63">
        <f t="shared" si="1"/>
        <v>100.32000000000001</v>
      </c>
      <c r="K79" s="35"/>
    </row>
    <row r="80" spans="2:11" s="1" customFormat="1" ht="19.5" customHeight="1">
      <c r="B80" s="58" t="s">
        <v>663</v>
      </c>
      <c r="C80" s="386" t="s">
        <v>618</v>
      </c>
      <c r="D80" s="123" t="s">
        <v>304</v>
      </c>
      <c r="E80" s="123">
        <v>892</v>
      </c>
      <c r="F80" s="123">
        <v>0</v>
      </c>
      <c r="G80" s="112" t="s">
        <v>300</v>
      </c>
      <c r="H80" s="61">
        <f>E80*F80</f>
        <v>0</v>
      </c>
      <c r="I80" s="125">
        <v>0.04</v>
      </c>
      <c r="J80" s="63">
        <f>H80*I80</f>
        <v>0</v>
      </c>
      <c r="K80" s="35"/>
    </row>
    <row r="81" spans="2:11" s="1" customFormat="1" ht="19.5" customHeight="1">
      <c r="B81" s="58" t="s">
        <v>405</v>
      </c>
      <c r="C81" s="386" t="s">
        <v>561</v>
      </c>
      <c r="D81" s="123" t="s">
        <v>304</v>
      </c>
      <c r="E81" s="123">
        <v>200</v>
      </c>
      <c r="F81" s="124">
        <v>6</v>
      </c>
      <c r="G81" s="112" t="s">
        <v>301</v>
      </c>
      <c r="H81" s="61">
        <f t="shared" si="0"/>
        <v>1200</v>
      </c>
      <c r="I81" s="125">
        <v>0.04</v>
      </c>
      <c r="J81" s="63">
        <f t="shared" si="1"/>
        <v>48</v>
      </c>
      <c r="K81" s="35"/>
    </row>
    <row r="82" spans="2:11" s="1" customFormat="1" ht="19.5" customHeight="1">
      <c r="B82" s="58" t="s">
        <v>650</v>
      </c>
      <c r="C82" s="386" t="s">
        <v>609</v>
      </c>
      <c r="D82" s="123" t="s">
        <v>304</v>
      </c>
      <c r="E82" s="123">
        <v>2866</v>
      </c>
      <c r="F82" s="124">
        <v>0</v>
      </c>
      <c r="G82" s="112" t="s">
        <v>301</v>
      </c>
      <c r="H82" s="61">
        <f t="shared" si="0"/>
        <v>0</v>
      </c>
      <c r="I82" s="125">
        <v>0.04</v>
      </c>
      <c r="J82" s="63">
        <f t="shared" si="1"/>
        <v>0</v>
      </c>
      <c r="K82" s="35"/>
    </row>
    <row r="83" spans="2:11" s="1" customFormat="1" ht="19.5" customHeight="1">
      <c r="B83" s="58" t="s">
        <v>8</v>
      </c>
      <c r="C83" s="386" t="s">
        <v>595</v>
      </c>
      <c r="D83" s="123" t="s">
        <v>304</v>
      </c>
      <c r="E83" s="123">
        <v>80</v>
      </c>
      <c r="F83" s="124">
        <v>6</v>
      </c>
      <c r="G83" s="112" t="s">
        <v>301</v>
      </c>
      <c r="H83" s="61">
        <f t="shared" si="0"/>
        <v>480</v>
      </c>
      <c r="I83" s="125">
        <v>0.04</v>
      </c>
      <c r="J83" s="63">
        <f t="shared" si="1"/>
        <v>19.2</v>
      </c>
      <c r="K83" s="35"/>
    </row>
    <row r="84" spans="2:11" s="1" customFormat="1" ht="19.5" customHeight="1" thickBot="1">
      <c r="B84" s="58" t="s">
        <v>406</v>
      </c>
      <c r="C84" s="386"/>
      <c r="D84" s="123" t="s">
        <v>304</v>
      </c>
      <c r="E84" s="123">
        <v>6701</v>
      </c>
      <c r="F84" s="124">
        <v>0</v>
      </c>
      <c r="G84" s="112" t="s">
        <v>301</v>
      </c>
      <c r="H84" s="61">
        <f t="shared" si="0"/>
        <v>0</v>
      </c>
      <c r="I84" s="125">
        <v>0.04</v>
      </c>
      <c r="J84" s="63">
        <f t="shared" si="1"/>
        <v>0</v>
      </c>
      <c r="K84" s="35"/>
    </row>
    <row r="85" spans="2:30" s="1" customFormat="1" ht="19.5" customHeight="1" thickBot="1">
      <c r="B85" s="45" t="s">
        <v>217</v>
      </c>
      <c r="C85" s="109" t="s">
        <v>217</v>
      </c>
      <c r="D85" s="46" t="s">
        <v>246</v>
      </c>
      <c r="E85" s="47" t="s">
        <v>312</v>
      </c>
      <c r="F85" s="47" t="s">
        <v>243</v>
      </c>
      <c r="G85" s="47" t="s">
        <v>298</v>
      </c>
      <c r="H85" s="48" t="s">
        <v>313</v>
      </c>
      <c r="I85" s="46" t="s">
        <v>244</v>
      </c>
      <c r="J85" s="50" t="s">
        <v>311</v>
      </c>
      <c r="K85" s="36"/>
      <c r="L85" s="7"/>
      <c r="M85" s="7"/>
      <c r="N85" s="7"/>
      <c r="O85" s="7"/>
      <c r="P85" s="7"/>
      <c r="Q85" s="7"/>
      <c r="R85" s="7"/>
      <c r="S85" s="7"/>
      <c r="T85" s="7"/>
      <c r="U85" s="7"/>
      <c r="V85" s="7"/>
      <c r="W85" s="7"/>
      <c r="X85" s="7"/>
      <c r="Y85" s="7"/>
      <c r="Z85" s="7"/>
      <c r="AA85" s="7"/>
      <c r="AB85" s="7"/>
      <c r="AC85" s="7"/>
      <c r="AD85" s="7"/>
    </row>
    <row r="86" spans="2:11" s="1" customFormat="1" ht="19.5" customHeight="1">
      <c r="B86" s="58" t="s">
        <v>129</v>
      </c>
      <c r="C86" s="386" t="s">
        <v>625</v>
      </c>
      <c r="D86" s="123" t="s">
        <v>304</v>
      </c>
      <c r="E86" s="123">
        <v>280</v>
      </c>
      <c r="F86" s="124">
        <v>4</v>
      </c>
      <c r="G86" s="112" t="s">
        <v>301</v>
      </c>
      <c r="H86" s="61">
        <f t="shared" si="0"/>
        <v>1120</v>
      </c>
      <c r="I86" s="125">
        <v>0.04</v>
      </c>
      <c r="J86" s="63">
        <f t="shared" si="1"/>
        <v>44.800000000000004</v>
      </c>
      <c r="K86" s="35"/>
    </row>
    <row r="87" spans="2:11" s="1" customFormat="1" ht="19.5" customHeight="1">
      <c r="B87" s="58" t="s">
        <v>779</v>
      </c>
      <c r="C87" s="386" t="s">
        <v>614</v>
      </c>
      <c r="D87" s="123" t="s">
        <v>304</v>
      </c>
      <c r="E87" s="123">
        <v>5761</v>
      </c>
      <c r="F87" s="124">
        <v>4</v>
      </c>
      <c r="G87" s="112" t="s">
        <v>301</v>
      </c>
      <c r="H87" s="61">
        <f aca="true" t="shared" si="2" ref="H87:H101">E87*F87</f>
        <v>23044</v>
      </c>
      <c r="I87" s="125">
        <v>0.04</v>
      </c>
      <c r="J87" s="63">
        <f aca="true" t="shared" si="3" ref="J87:J101">H87*I87</f>
        <v>921.76</v>
      </c>
      <c r="K87" s="35"/>
    </row>
    <row r="88" spans="2:11" s="1" customFormat="1" ht="19.5" customHeight="1">
      <c r="B88" s="58" t="s">
        <v>647</v>
      </c>
      <c r="C88" s="386" t="s">
        <v>615</v>
      </c>
      <c r="D88" s="123" t="s">
        <v>304</v>
      </c>
      <c r="E88" s="123">
        <v>7234</v>
      </c>
      <c r="F88" s="124">
        <v>4</v>
      </c>
      <c r="G88" s="112" t="s">
        <v>301</v>
      </c>
      <c r="H88" s="61">
        <f>E88*F88</f>
        <v>28936</v>
      </c>
      <c r="I88" s="125">
        <v>0.04</v>
      </c>
      <c r="J88" s="63">
        <f>H88*I88</f>
        <v>1157.44</v>
      </c>
      <c r="K88" s="35"/>
    </row>
    <row r="89" spans="2:11" s="1" customFormat="1" ht="19.5" customHeight="1">
      <c r="B89" s="58" t="s">
        <v>648</v>
      </c>
      <c r="C89" s="386" t="s">
        <v>626</v>
      </c>
      <c r="D89" s="123" t="s">
        <v>304</v>
      </c>
      <c r="E89" s="123">
        <v>740</v>
      </c>
      <c r="F89" s="124">
        <v>4</v>
      </c>
      <c r="G89" s="112" t="s">
        <v>301</v>
      </c>
      <c r="H89" s="61">
        <f t="shared" si="2"/>
        <v>2960</v>
      </c>
      <c r="I89" s="125">
        <v>0.04</v>
      </c>
      <c r="J89" s="63">
        <f t="shared" si="3"/>
        <v>118.4</v>
      </c>
      <c r="K89" s="35"/>
    </row>
    <row r="90" spans="2:11" s="1" customFormat="1" ht="19.5" customHeight="1" thickBot="1">
      <c r="B90" s="58" t="s">
        <v>115</v>
      </c>
      <c r="C90" s="386" t="s">
        <v>577</v>
      </c>
      <c r="D90" s="123" t="s">
        <v>304</v>
      </c>
      <c r="E90" s="123">
        <v>1288</v>
      </c>
      <c r="F90" s="124">
        <v>4</v>
      </c>
      <c r="G90" s="112" t="s">
        <v>301</v>
      </c>
      <c r="H90" s="61">
        <f t="shared" si="2"/>
        <v>5152</v>
      </c>
      <c r="I90" s="125">
        <v>0.04</v>
      </c>
      <c r="J90" s="63">
        <f t="shared" si="3"/>
        <v>206.08</v>
      </c>
      <c r="K90" s="35"/>
    </row>
    <row r="91" spans="2:30" s="1" customFormat="1" ht="19.5" customHeight="1" thickBot="1">
      <c r="B91" s="45" t="s">
        <v>217</v>
      </c>
      <c r="C91" s="109" t="s">
        <v>217</v>
      </c>
      <c r="D91" s="46" t="s">
        <v>246</v>
      </c>
      <c r="E91" s="47" t="s">
        <v>312</v>
      </c>
      <c r="F91" s="47" t="s">
        <v>243</v>
      </c>
      <c r="G91" s="47" t="s">
        <v>298</v>
      </c>
      <c r="H91" s="48" t="s">
        <v>313</v>
      </c>
      <c r="I91" s="46" t="s">
        <v>244</v>
      </c>
      <c r="J91" s="50" t="s">
        <v>311</v>
      </c>
      <c r="K91" s="36"/>
      <c r="L91" s="7"/>
      <c r="M91" s="7"/>
      <c r="N91" s="7"/>
      <c r="O91" s="7"/>
      <c r="P91" s="7"/>
      <c r="Q91" s="7"/>
      <c r="R91" s="7"/>
      <c r="S91" s="7"/>
      <c r="T91" s="7"/>
      <c r="U91" s="7"/>
      <c r="V91" s="7"/>
      <c r="W91" s="7"/>
      <c r="X91" s="7"/>
      <c r="Y91" s="7"/>
      <c r="Z91" s="7"/>
      <c r="AA91" s="7"/>
      <c r="AB91" s="7"/>
      <c r="AC91" s="7"/>
      <c r="AD91" s="7"/>
    </row>
    <row r="92" spans="2:11" s="1" customFormat="1" ht="19.5" customHeight="1">
      <c r="B92" s="58" t="s">
        <v>798</v>
      </c>
      <c r="C92" s="386" t="s">
        <v>559</v>
      </c>
      <c r="D92" s="123" t="s">
        <v>304</v>
      </c>
      <c r="E92" s="123">
        <v>400</v>
      </c>
      <c r="F92" s="124">
        <v>6</v>
      </c>
      <c r="G92" s="112" t="s">
        <v>301</v>
      </c>
      <c r="H92" s="61">
        <f>E92*F92</f>
        <v>2400</v>
      </c>
      <c r="I92" s="125">
        <v>0.04</v>
      </c>
      <c r="J92" s="63">
        <f>H92*I92</f>
        <v>96</v>
      </c>
      <c r="K92" s="35"/>
    </row>
    <row r="93" spans="2:11" s="1" customFormat="1" ht="19.5" customHeight="1">
      <c r="B93" s="58" t="s">
        <v>654</v>
      </c>
      <c r="C93" s="386" t="s">
        <v>624</v>
      </c>
      <c r="D93" s="123" t="s">
        <v>304</v>
      </c>
      <c r="E93" s="123">
        <v>564</v>
      </c>
      <c r="F93" s="124">
        <v>5</v>
      </c>
      <c r="G93" s="112" t="s">
        <v>301</v>
      </c>
      <c r="H93" s="61">
        <f>E93*F93</f>
        <v>2820</v>
      </c>
      <c r="I93" s="125">
        <v>0.04</v>
      </c>
      <c r="J93" s="63">
        <f>H93*I93</f>
        <v>112.8</v>
      </c>
      <c r="K93" s="35"/>
    </row>
    <row r="94" spans="2:11" s="1" customFormat="1" ht="19.5" customHeight="1">
      <c r="B94" s="58" t="s">
        <v>667</v>
      </c>
      <c r="C94" s="386" t="s">
        <v>622</v>
      </c>
      <c r="D94" s="123" t="s">
        <v>304</v>
      </c>
      <c r="E94" s="123">
        <v>1023</v>
      </c>
      <c r="F94" s="124">
        <v>2</v>
      </c>
      <c r="G94" s="112" t="s">
        <v>301</v>
      </c>
      <c r="H94" s="61">
        <f t="shared" si="2"/>
        <v>2046</v>
      </c>
      <c r="I94" s="125">
        <v>0.04</v>
      </c>
      <c r="J94" s="63">
        <f t="shared" si="3"/>
        <v>81.84</v>
      </c>
      <c r="K94" s="35"/>
    </row>
    <row r="95" spans="2:11" s="1" customFormat="1" ht="19.5" customHeight="1">
      <c r="B95" s="58" t="s">
        <v>778</v>
      </c>
      <c r="C95" s="386" t="s">
        <v>619</v>
      </c>
      <c r="D95" s="123" t="s">
        <v>304</v>
      </c>
      <c r="E95" s="123">
        <v>3510</v>
      </c>
      <c r="F95" s="124">
        <v>0</v>
      </c>
      <c r="G95" s="112" t="s">
        <v>301</v>
      </c>
      <c r="H95" s="61">
        <f>E95*F95</f>
        <v>0</v>
      </c>
      <c r="I95" s="125">
        <v>0.04</v>
      </c>
      <c r="J95" s="63">
        <f>H95*I95</f>
        <v>0</v>
      </c>
      <c r="K95" s="35"/>
    </row>
    <row r="96" spans="2:11" s="1" customFormat="1" ht="19.5" customHeight="1">
      <c r="B96" s="58" t="s">
        <v>667</v>
      </c>
      <c r="C96" s="386" t="s">
        <v>622</v>
      </c>
      <c r="D96" s="123" t="s">
        <v>304</v>
      </c>
      <c r="E96" s="123">
        <v>1023</v>
      </c>
      <c r="F96" s="124">
        <v>2</v>
      </c>
      <c r="G96" s="112" t="s">
        <v>301</v>
      </c>
      <c r="H96" s="61">
        <f>E96*F96</f>
        <v>2046</v>
      </c>
      <c r="I96" s="125">
        <v>0.04</v>
      </c>
      <c r="J96" s="63">
        <f>H96*I96</f>
        <v>81.84</v>
      </c>
      <c r="K96" s="35"/>
    </row>
    <row r="97" spans="2:11" s="1" customFormat="1" ht="19.5" customHeight="1">
      <c r="B97" s="58" t="s">
        <v>666</v>
      </c>
      <c r="C97" s="386" t="s">
        <v>620</v>
      </c>
      <c r="D97" s="123" t="s">
        <v>304</v>
      </c>
      <c r="E97" s="123">
        <v>1120</v>
      </c>
      <c r="F97" s="124">
        <v>2</v>
      </c>
      <c r="G97" s="112" t="s">
        <v>301</v>
      </c>
      <c r="H97" s="61">
        <f>E97*F97</f>
        <v>2240</v>
      </c>
      <c r="I97" s="125">
        <v>0.04</v>
      </c>
      <c r="J97" s="63">
        <f>H97*I97</f>
        <v>89.60000000000001</v>
      </c>
      <c r="K97" s="35"/>
    </row>
    <row r="98" spans="2:11" s="1" customFormat="1" ht="19.5" customHeight="1">
      <c r="B98" s="58" t="s">
        <v>54</v>
      </c>
      <c r="C98" s="386" t="s">
        <v>525</v>
      </c>
      <c r="D98" s="123" t="s">
        <v>304</v>
      </c>
      <c r="E98" s="123">
        <v>994</v>
      </c>
      <c r="F98" s="124">
        <v>5</v>
      </c>
      <c r="G98" s="112" t="s">
        <v>301</v>
      </c>
      <c r="H98" s="61">
        <f t="shared" si="2"/>
        <v>4970</v>
      </c>
      <c r="I98" s="125">
        <v>0.04</v>
      </c>
      <c r="J98" s="63">
        <f t="shared" si="3"/>
        <v>198.8</v>
      </c>
      <c r="K98" s="35"/>
    </row>
    <row r="99" spans="2:11" s="1" customFormat="1" ht="19.5" customHeight="1">
      <c r="B99" s="58" t="s">
        <v>407</v>
      </c>
      <c r="C99" s="386" t="s">
        <v>538</v>
      </c>
      <c r="D99" s="123" t="s">
        <v>304</v>
      </c>
      <c r="E99" s="123">
        <v>1046</v>
      </c>
      <c r="F99" s="124">
        <v>5</v>
      </c>
      <c r="G99" s="112" t="s">
        <v>301</v>
      </c>
      <c r="H99" s="61">
        <f t="shared" si="2"/>
        <v>5230</v>
      </c>
      <c r="I99" s="125">
        <v>0.04</v>
      </c>
      <c r="J99" s="63">
        <f t="shared" si="3"/>
        <v>209.20000000000002</v>
      </c>
      <c r="K99" s="35"/>
    </row>
    <row r="100" spans="2:11" s="1" customFormat="1" ht="19.5" customHeight="1">
      <c r="B100" s="66" t="s">
        <v>653</v>
      </c>
      <c r="C100" s="387" t="s">
        <v>556</v>
      </c>
      <c r="D100" s="123" t="s">
        <v>304</v>
      </c>
      <c r="E100" s="123">
        <v>1610</v>
      </c>
      <c r="F100" s="124">
        <v>5</v>
      </c>
      <c r="G100" s="112" t="s">
        <v>301</v>
      </c>
      <c r="H100" s="61">
        <f>E100*F100</f>
        <v>8050</v>
      </c>
      <c r="I100" s="125">
        <v>0.04</v>
      </c>
      <c r="J100" s="63">
        <f>H100*I100</f>
        <v>322</v>
      </c>
      <c r="K100" s="35"/>
    </row>
    <row r="101" spans="2:11" s="1" customFormat="1" ht="19.5" customHeight="1">
      <c r="B101" s="66" t="s">
        <v>408</v>
      </c>
      <c r="C101" s="387" t="s">
        <v>553</v>
      </c>
      <c r="D101" s="123" t="s">
        <v>304</v>
      </c>
      <c r="E101" s="126">
        <v>230</v>
      </c>
      <c r="F101" s="124">
        <v>5</v>
      </c>
      <c r="G101" s="127" t="s">
        <v>301</v>
      </c>
      <c r="H101" s="128">
        <f t="shared" si="2"/>
        <v>1150</v>
      </c>
      <c r="I101" s="125">
        <v>0.04</v>
      </c>
      <c r="J101" s="63">
        <f t="shared" si="3"/>
        <v>46</v>
      </c>
      <c r="K101" s="35"/>
    </row>
    <row r="102" spans="2:11" s="1" customFormat="1" ht="19.5" customHeight="1" thickBot="1">
      <c r="B102" s="172" t="s">
        <v>781</v>
      </c>
      <c r="C102" s="387" t="s">
        <v>635</v>
      </c>
      <c r="D102" s="123" t="s">
        <v>304</v>
      </c>
      <c r="E102" s="126">
        <v>340</v>
      </c>
      <c r="F102" s="124">
        <v>5</v>
      </c>
      <c r="G102" s="127" t="s">
        <v>301</v>
      </c>
      <c r="H102" s="128">
        <f>E102*F102</f>
        <v>1700</v>
      </c>
      <c r="I102" s="125">
        <v>0.04</v>
      </c>
      <c r="J102" s="63">
        <f>H102*I102</f>
        <v>68</v>
      </c>
      <c r="K102" s="35"/>
    </row>
    <row r="103" spans="2:11" s="1" customFormat="1" ht="19.5" customHeight="1" thickBot="1">
      <c r="B103" s="114" t="s">
        <v>305</v>
      </c>
      <c r="C103" s="108"/>
      <c r="D103" s="129"/>
      <c r="E103" s="129">
        <f>SUM(E4:E101)</f>
        <v>324624</v>
      </c>
      <c r="F103" s="130"/>
      <c r="G103" s="131"/>
      <c r="H103" s="70">
        <f>SUM(H4:H101)</f>
        <v>1709376</v>
      </c>
      <c r="I103" s="132"/>
      <c r="J103" s="111">
        <f>SUM(J4:J101)</f>
        <v>72636.42</v>
      </c>
      <c r="K103" s="35"/>
    </row>
    <row r="104" spans="2:11" s="1" customFormat="1" ht="19.5" customHeight="1" thickBot="1">
      <c r="B104" s="35"/>
      <c r="C104" s="35"/>
      <c r="D104" s="35"/>
      <c r="E104" s="35"/>
      <c r="F104" s="35"/>
      <c r="G104" s="133"/>
      <c r="H104" s="35"/>
      <c r="I104" s="134"/>
      <c r="J104" s="35"/>
      <c r="K104" s="35"/>
    </row>
    <row r="105" spans="2:30" s="1" customFormat="1" ht="19.5" customHeight="1" thickBot="1">
      <c r="B105" s="45" t="s">
        <v>217</v>
      </c>
      <c r="C105" s="109"/>
      <c r="D105" s="46" t="s">
        <v>246</v>
      </c>
      <c r="E105" s="47" t="s">
        <v>312</v>
      </c>
      <c r="F105" s="47" t="s">
        <v>243</v>
      </c>
      <c r="G105" s="47" t="s">
        <v>298</v>
      </c>
      <c r="H105" s="48" t="s">
        <v>313</v>
      </c>
      <c r="I105" s="435" t="s">
        <v>244</v>
      </c>
      <c r="J105" s="50" t="s">
        <v>311</v>
      </c>
      <c r="K105" s="36"/>
      <c r="L105" s="7"/>
      <c r="M105" s="7"/>
      <c r="N105" s="7"/>
      <c r="O105" s="7"/>
      <c r="P105" s="7"/>
      <c r="Q105" s="7"/>
      <c r="R105" s="7"/>
      <c r="S105" s="7"/>
      <c r="T105" s="7"/>
      <c r="U105" s="7"/>
      <c r="V105" s="7"/>
      <c r="W105" s="7"/>
      <c r="X105" s="7"/>
      <c r="Y105" s="7"/>
      <c r="Z105" s="7"/>
      <c r="AA105" s="7"/>
      <c r="AB105" s="7"/>
      <c r="AC105" s="7"/>
      <c r="AD105" s="7"/>
    </row>
    <row r="106" spans="2:11" s="1" customFormat="1" ht="19.5" customHeight="1">
      <c r="B106" s="51" t="s">
        <v>130</v>
      </c>
      <c r="C106" s="385" t="s">
        <v>598</v>
      </c>
      <c r="D106" s="122" t="s">
        <v>302</v>
      </c>
      <c r="E106" s="122">
        <v>3081</v>
      </c>
      <c r="F106" s="434">
        <v>4</v>
      </c>
      <c r="G106" s="118" t="s">
        <v>303</v>
      </c>
      <c r="H106" s="54">
        <f aca="true" t="shared" si="4" ref="H106:H119">E106*F106</f>
        <v>12324</v>
      </c>
      <c r="I106" s="113">
        <v>0.16</v>
      </c>
      <c r="J106" s="57">
        <f aca="true" t="shared" si="5" ref="J106:J119">H106*I106</f>
        <v>1971.8400000000001</v>
      </c>
      <c r="K106" s="35"/>
    </row>
    <row r="107" spans="2:11" s="1" customFormat="1" ht="19.5" customHeight="1">
      <c r="B107" s="58" t="s">
        <v>672</v>
      </c>
      <c r="C107" s="386" t="s">
        <v>597</v>
      </c>
      <c r="D107" s="123" t="s">
        <v>302</v>
      </c>
      <c r="E107" s="123">
        <v>105</v>
      </c>
      <c r="F107" s="139">
        <v>4</v>
      </c>
      <c r="G107" s="112" t="s">
        <v>303</v>
      </c>
      <c r="H107" s="61">
        <f t="shared" si="4"/>
        <v>420</v>
      </c>
      <c r="I107" s="125">
        <v>0.16</v>
      </c>
      <c r="J107" s="63">
        <f t="shared" si="5"/>
        <v>67.2</v>
      </c>
      <c r="K107" s="35"/>
    </row>
    <row r="108" spans="2:11" s="1" customFormat="1" ht="19.5" customHeight="1">
      <c r="B108" s="58" t="s">
        <v>670</v>
      </c>
      <c r="C108" s="386" t="s">
        <v>608</v>
      </c>
      <c r="D108" s="123" t="s">
        <v>302</v>
      </c>
      <c r="E108" s="123">
        <v>777</v>
      </c>
      <c r="F108" s="139">
        <v>4</v>
      </c>
      <c r="G108" s="112" t="s">
        <v>303</v>
      </c>
      <c r="H108" s="61">
        <f t="shared" si="4"/>
        <v>3108</v>
      </c>
      <c r="I108" s="125">
        <v>0.16</v>
      </c>
      <c r="J108" s="63">
        <f t="shared" si="5"/>
        <v>497.28000000000003</v>
      </c>
      <c r="K108" s="35"/>
    </row>
    <row r="109" spans="2:11" s="1" customFormat="1" ht="19.5" customHeight="1">
      <c r="B109" s="58" t="s">
        <v>671</v>
      </c>
      <c r="C109" s="386" t="s">
        <v>596</v>
      </c>
      <c r="D109" s="123" t="s">
        <v>302</v>
      </c>
      <c r="E109" s="123">
        <v>1850</v>
      </c>
      <c r="F109" s="139">
        <v>4</v>
      </c>
      <c r="G109" s="112" t="s">
        <v>303</v>
      </c>
      <c r="H109" s="61">
        <f t="shared" si="4"/>
        <v>7400</v>
      </c>
      <c r="I109" s="125">
        <v>0.16</v>
      </c>
      <c r="J109" s="63">
        <f t="shared" si="5"/>
        <v>1184</v>
      </c>
      <c r="K109" s="35"/>
    </row>
    <row r="110" spans="2:11" s="1" customFormat="1" ht="19.5" customHeight="1">
      <c r="B110" s="58" t="s">
        <v>673</v>
      </c>
      <c r="C110" s="386" t="s">
        <v>629</v>
      </c>
      <c r="D110" s="123" t="s">
        <v>302</v>
      </c>
      <c r="E110" s="123">
        <v>3000</v>
      </c>
      <c r="F110" s="139">
        <v>4</v>
      </c>
      <c r="G110" s="112" t="s">
        <v>303</v>
      </c>
      <c r="H110" s="61">
        <f t="shared" si="4"/>
        <v>12000</v>
      </c>
      <c r="I110" s="125">
        <v>0.16</v>
      </c>
      <c r="J110" s="63">
        <f t="shared" si="5"/>
        <v>1920</v>
      </c>
      <c r="K110" s="35"/>
    </row>
    <row r="111" spans="2:11" s="1" customFormat="1" ht="19.5" customHeight="1">
      <c r="B111" s="58" t="s">
        <v>784</v>
      </c>
      <c r="C111" s="386" t="s">
        <v>616</v>
      </c>
      <c r="D111" s="123" t="s">
        <v>302</v>
      </c>
      <c r="E111" s="123">
        <v>4130</v>
      </c>
      <c r="F111" s="139">
        <v>3</v>
      </c>
      <c r="G111" s="112" t="s">
        <v>303</v>
      </c>
      <c r="H111" s="61">
        <f t="shared" si="4"/>
        <v>12390</v>
      </c>
      <c r="I111" s="125">
        <v>0.16</v>
      </c>
      <c r="J111" s="63">
        <f t="shared" si="5"/>
        <v>1982.4</v>
      </c>
      <c r="K111" s="35"/>
    </row>
    <row r="112" spans="2:11" s="1" customFormat="1" ht="19.5" customHeight="1">
      <c r="B112" s="58" t="s">
        <v>785</v>
      </c>
      <c r="C112" s="386" t="s">
        <v>631</v>
      </c>
      <c r="D112" s="123" t="s">
        <v>302</v>
      </c>
      <c r="E112" s="123">
        <v>360</v>
      </c>
      <c r="F112" s="139">
        <v>3</v>
      </c>
      <c r="G112" s="112" t="s">
        <v>303</v>
      </c>
      <c r="H112" s="61">
        <f t="shared" si="4"/>
        <v>1080</v>
      </c>
      <c r="I112" s="125">
        <v>0.16</v>
      </c>
      <c r="J112" s="63">
        <f t="shared" si="5"/>
        <v>172.8</v>
      </c>
      <c r="K112" s="35"/>
    </row>
    <row r="113" spans="2:11" s="1" customFormat="1" ht="19.5" customHeight="1">
      <c r="B113" s="58" t="s">
        <v>168</v>
      </c>
      <c r="C113" s="386" t="s">
        <v>599</v>
      </c>
      <c r="D113" s="123" t="s">
        <v>302</v>
      </c>
      <c r="E113" s="123">
        <v>225</v>
      </c>
      <c r="F113" s="139">
        <v>4</v>
      </c>
      <c r="G113" s="112" t="s">
        <v>303</v>
      </c>
      <c r="H113" s="61">
        <f t="shared" si="4"/>
        <v>900</v>
      </c>
      <c r="I113" s="125">
        <v>0.16</v>
      </c>
      <c r="J113" s="63">
        <f t="shared" si="5"/>
        <v>144</v>
      </c>
      <c r="K113" s="35"/>
    </row>
    <row r="114" spans="2:11" s="1" customFormat="1" ht="19.5" customHeight="1">
      <c r="B114" s="58" t="s">
        <v>169</v>
      </c>
      <c r="C114" s="386" t="s">
        <v>600</v>
      </c>
      <c r="D114" s="123" t="s">
        <v>302</v>
      </c>
      <c r="E114" s="123">
        <v>995</v>
      </c>
      <c r="F114" s="139">
        <v>3</v>
      </c>
      <c r="G114" s="112" t="s">
        <v>303</v>
      </c>
      <c r="H114" s="61">
        <f t="shared" si="4"/>
        <v>2985</v>
      </c>
      <c r="I114" s="125">
        <v>0.16</v>
      </c>
      <c r="J114" s="63">
        <f t="shared" si="5"/>
        <v>477.6</v>
      </c>
      <c r="K114" s="35"/>
    </row>
    <row r="115" spans="2:11" s="1" customFormat="1" ht="19.5" customHeight="1">
      <c r="B115" s="58" t="s">
        <v>789</v>
      </c>
      <c r="C115" s="386" t="s">
        <v>601</v>
      </c>
      <c r="D115" s="123" t="s">
        <v>302</v>
      </c>
      <c r="E115" s="123">
        <v>1222</v>
      </c>
      <c r="F115" s="139">
        <v>3</v>
      </c>
      <c r="G115" s="112" t="s">
        <v>303</v>
      </c>
      <c r="H115" s="61">
        <f t="shared" si="4"/>
        <v>3666</v>
      </c>
      <c r="I115" s="125">
        <v>0.16</v>
      </c>
      <c r="J115" s="63">
        <f t="shared" si="5"/>
        <v>586.5600000000001</v>
      </c>
      <c r="K115" s="35"/>
    </row>
    <row r="116" spans="2:11" s="1" customFormat="1" ht="19.5" customHeight="1">
      <c r="B116" s="58" t="s">
        <v>66</v>
      </c>
      <c r="C116" s="386" t="s">
        <v>602</v>
      </c>
      <c r="D116" s="123" t="s">
        <v>302</v>
      </c>
      <c r="E116" s="123">
        <v>60</v>
      </c>
      <c r="F116" s="139">
        <v>3</v>
      </c>
      <c r="G116" s="112" t="s">
        <v>303</v>
      </c>
      <c r="H116" s="61">
        <f t="shared" si="4"/>
        <v>180</v>
      </c>
      <c r="I116" s="125">
        <v>0.16</v>
      </c>
      <c r="J116" s="63">
        <f t="shared" si="5"/>
        <v>28.8</v>
      </c>
      <c r="K116" s="35"/>
    </row>
    <row r="117" spans="2:11" s="1" customFormat="1" ht="19.5" customHeight="1">
      <c r="B117" s="58" t="s">
        <v>131</v>
      </c>
      <c r="C117" s="386" t="s">
        <v>603</v>
      </c>
      <c r="D117" s="123" t="s">
        <v>302</v>
      </c>
      <c r="E117" s="123">
        <v>560</v>
      </c>
      <c r="F117" s="139">
        <v>3</v>
      </c>
      <c r="G117" s="112" t="s">
        <v>303</v>
      </c>
      <c r="H117" s="61">
        <f t="shared" si="4"/>
        <v>1680</v>
      </c>
      <c r="I117" s="125">
        <v>0.16</v>
      </c>
      <c r="J117" s="63">
        <f t="shared" si="5"/>
        <v>268.8</v>
      </c>
      <c r="K117" s="35"/>
    </row>
    <row r="118" spans="2:11" s="1" customFormat="1" ht="19.5" customHeight="1">
      <c r="B118" s="140" t="s">
        <v>404</v>
      </c>
      <c r="C118" s="36" t="s">
        <v>633</v>
      </c>
      <c r="D118" s="123" t="s">
        <v>302</v>
      </c>
      <c r="E118" s="123">
        <v>803</v>
      </c>
      <c r="F118" s="139">
        <v>2</v>
      </c>
      <c r="G118" s="112" t="s">
        <v>303</v>
      </c>
      <c r="H118" s="61">
        <f t="shared" si="4"/>
        <v>1606</v>
      </c>
      <c r="I118" s="125">
        <v>0.16</v>
      </c>
      <c r="J118" s="63">
        <f t="shared" si="5"/>
        <v>256.96</v>
      </c>
      <c r="K118" s="35"/>
    </row>
    <row r="119" spans="2:11" s="1" customFormat="1" ht="19.5" customHeight="1" thickBot="1">
      <c r="B119" s="140" t="s">
        <v>126</v>
      </c>
      <c r="C119" s="36" t="s">
        <v>611</v>
      </c>
      <c r="D119" s="141" t="s">
        <v>302</v>
      </c>
      <c r="E119" s="141">
        <v>9982</v>
      </c>
      <c r="F119" s="139">
        <v>2</v>
      </c>
      <c r="G119" s="112" t="s">
        <v>303</v>
      </c>
      <c r="H119" s="67">
        <f t="shared" si="4"/>
        <v>19964</v>
      </c>
      <c r="I119" s="125">
        <v>0.16</v>
      </c>
      <c r="J119" s="63">
        <f t="shared" si="5"/>
        <v>3194.2400000000002</v>
      </c>
      <c r="K119" s="35"/>
    </row>
    <row r="120" spans="2:11" s="1" customFormat="1" ht="19.5" customHeight="1" thickBot="1">
      <c r="B120" s="45" t="s">
        <v>325</v>
      </c>
      <c r="C120" s="388"/>
      <c r="D120" s="142"/>
      <c r="E120" s="142">
        <f>SUM(E106:E119)</f>
        <v>27150</v>
      </c>
      <c r="F120" s="143"/>
      <c r="G120" s="47"/>
      <c r="H120" s="144">
        <f>SUM(H106:H119)</f>
        <v>79703</v>
      </c>
      <c r="I120" s="46"/>
      <c r="J120" s="145">
        <f>SUM(J106:J119)</f>
        <v>12752.479999999996</v>
      </c>
      <c r="K120" s="35"/>
    </row>
    <row r="121" spans="2:11" s="1" customFormat="1" ht="19.5" customHeight="1" thickBot="1">
      <c r="B121" s="35"/>
      <c r="C121" s="35"/>
      <c r="D121" s="35"/>
      <c r="E121" s="35"/>
      <c r="F121" s="35"/>
      <c r="G121" s="133"/>
      <c r="H121" s="35"/>
      <c r="I121" s="35"/>
      <c r="J121" s="35"/>
      <c r="K121" s="35"/>
    </row>
    <row r="122" spans="2:11" s="1" customFormat="1" ht="19.5" customHeight="1" thickBot="1">
      <c r="B122" s="45" t="s">
        <v>307</v>
      </c>
      <c r="C122" s="388"/>
      <c r="D122" s="142"/>
      <c r="E122" s="142">
        <f>E120+E103</f>
        <v>351774</v>
      </c>
      <c r="F122" s="143"/>
      <c r="G122" s="47"/>
      <c r="H122" s="144">
        <f>H120+H103</f>
        <v>1789079</v>
      </c>
      <c r="I122" s="46"/>
      <c r="J122" s="145">
        <f>J120+J103</f>
        <v>85388.9</v>
      </c>
      <c r="K122" s="35"/>
    </row>
    <row r="123" spans="2:11" s="1" customFormat="1" ht="19.5" customHeight="1">
      <c r="B123" s="35"/>
      <c r="C123" s="35"/>
      <c r="D123" s="35"/>
      <c r="E123" s="35"/>
      <c r="F123" s="35"/>
      <c r="G123" s="133"/>
      <c r="H123" s="35"/>
      <c r="I123" s="35"/>
      <c r="J123" s="35"/>
      <c r="K123" s="35"/>
    </row>
    <row r="124" spans="2:11" s="1" customFormat="1" ht="19.5" customHeight="1">
      <c r="B124" s="35"/>
      <c r="C124" s="35"/>
      <c r="D124" s="35"/>
      <c r="E124" s="35"/>
      <c r="F124" s="35"/>
      <c r="G124" s="133"/>
      <c r="H124" s="35"/>
      <c r="I124" s="35"/>
      <c r="J124" s="35"/>
      <c r="K124" s="35"/>
    </row>
    <row r="125" spans="2:11" s="1" customFormat="1" ht="19.5" customHeight="1">
      <c r="B125" s="35"/>
      <c r="C125" s="35"/>
      <c r="D125" s="35"/>
      <c r="E125" s="35"/>
      <c r="F125" s="35"/>
      <c r="G125" s="133"/>
      <c r="H125" s="35"/>
      <c r="I125" s="35"/>
      <c r="J125" s="35"/>
      <c r="K125" s="35"/>
    </row>
    <row r="126" spans="2:11" s="1" customFormat="1" ht="19.5" customHeight="1">
      <c r="B126" s="35"/>
      <c r="C126" s="35"/>
      <c r="D126" s="35"/>
      <c r="E126" s="35"/>
      <c r="F126" s="35"/>
      <c r="G126" s="133"/>
      <c r="H126" s="35"/>
      <c r="I126" s="35"/>
      <c r="J126" s="35"/>
      <c r="K126" s="35"/>
    </row>
    <row r="127" spans="2:11" s="1" customFormat="1" ht="19.5" customHeight="1">
      <c r="B127" s="35"/>
      <c r="C127" s="35"/>
      <c r="D127" s="35"/>
      <c r="E127" s="35"/>
      <c r="F127" s="35"/>
      <c r="G127" s="133"/>
      <c r="H127" s="35"/>
      <c r="I127" s="35"/>
      <c r="J127" s="35"/>
      <c r="K127" s="35"/>
    </row>
    <row r="128" spans="2:11" s="1" customFormat="1" ht="19.5" customHeight="1">
      <c r="B128" s="35"/>
      <c r="C128" s="35"/>
      <c r="D128" s="35"/>
      <c r="E128" s="35"/>
      <c r="F128" s="35"/>
      <c r="G128" s="133"/>
      <c r="H128" s="35"/>
      <c r="I128" s="35"/>
      <c r="J128" s="35"/>
      <c r="K128" s="35"/>
    </row>
    <row r="129" spans="2:11" s="1" customFormat="1" ht="19.5" customHeight="1">
      <c r="B129" s="35"/>
      <c r="C129" s="35"/>
      <c r="D129" s="35"/>
      <c r="E129" s="35"/>
      <c r="F129" s="35"/>
      <c r="G129" s="133"/>
      <c r="H129" s="35"/>
      <c r="I129" s="35"/>
      <c r="J129" s="35"/>
      <c r="K129" s="35"/>
    </row>
    <row r="130" spans="2:11" s="1" customFormat="1" ht="19.5" customHeight="1">
      <c r="B130" s="35"/>
      <c r="C130" s="35"/>
      <c r="D130" s="35"/>
      <c r="E130" s="35"/>
      <c r="F130" s="35"/>
      <c r="G130" s="133"/>
      <c r="H130" s="35"/>
      <c r="I130" s="35"/>
      <c r="J130" s="35"/>
      <c r="K130" s="35"/>
    </row>
    <row r="131" spans="2:11" s="1" customFormat="1" ht="19.5" customHeight="1">
      <c r="B131" s="35"/>
      <c r="C131" s="35"/>
      <c r="D131" s="35"/>
      <c r="E131" s="35"/>
      <c r="F131" s="35"/>
      <c r="G131" s="133"/>
      <c r="H131" s="35"/>
      <c r="I131" s="35"/>
      <c r="J131" s="35"/>
      <c r="K131" s="35"/>
    </row>
    <row r="132" spans="2:11" s="1" customFormat="1" ht="19.5" customHeight="1">
      <c r="B132" s="35"/>
      <c r="C132" s="35"/>
      <c r="D132" s="35"/>
      <c r="E132" s="35"/>
      <c r="F132" s="35"/>
      <c r="G132" s="133"/>
      <c r="H132" s="35"/>
      <c r="I132" s="35"/>
      <c r="J132" s="35"/>
      <c r="K132" s="35"/>
    </row>
    <row r="133" spans="2:11" s="1" customFormat="1" ht="19.5" customHeight="1">
      <c r="B133" s="35"/>
      <c r="C133" s="35"/>
      <c r="D133" s="35"/>
      <c r="E133" s="35"/>
      <c r="F133" s="35"/>
      <c r="G133" s="133"/>
      <c r="H133" s="35"/>
      <c r="I133" s="35"/>
      <c r="J133" s="35"/>
      <c r="K133" s="35"/>
    </row>
    <row r="134" spans="2:11" s="1" customFormat="1" ht="19.5" customHeight="1">
      <c r="B134" s="35"/>
      <c r="C134" s="35"/>
      <c r="D134" s="35"/>
      <c r="E134" s="35"/>
      <c r="F134" s="35"/>
      <c r="G134" s="133"/>
      <c r="H134" s="35"/>
      <c r="I134" s="35"/>
      <c r="J134" s="35"/>
      <c r="K134" s="35"/>
    </row>
    <row r="135" spans="2:11" s="1" customFormat="1" ht="19.5" customHeight="1">
      <c r="B135" s="35"/>
      <c r="C135" s="35"/>
      <c r="D135" s="35"/>
      <c r="E135" s="35"/>
      <c r="F135" s="35"/>
      <c r="G135" s="133"/>
      <c r="H135" s="35"/>
      <c r="I135" s="35"/>
      <c r="J135" s="35"/>
      <c r="K135" s="35"/>
    </row>
    <row r="136" spans="2:11" s="1" customFormat="1" ht="19.5" customHeight="1">
      <c r="B136" s="35"/>
      <c r="C136" s="35"/>
      <c r="D136" s="35"/>
      <c r="E136" s="35"/>
      <c r="F136" s="35"/>
      <c r="G136" s="133"/>
      <c r="H136" s="35"/>
      <c r="I136" s="35"/>
      <c r="J136" s="35"/>
      <c r="K136" s="35"/>
    </row>
    <row r="137" spans="2:11" s="1" customFormat="1" ht="19.5" customHeight="1">
      <c r="B137" s="35"/>
      <c r="C137" s="35"/>
      <c r="D137" s="35"/>
      <c r="E137" s="35"/>
      <c r="F137" s="35"/>
      <c r="G137" s="133"/>
      <c r="H137" s="35"/>
      <c r="I137" s="35"/>
      <c r="J137" s="35"/>
      <c r="K137" s="35"/>
    </row>
    <row r="138" spans="2:11" s="1" customFormat="1" ht="19.5" customHeight="1">
      <c r="B138" s="35"/>
      <c r="C138" s="35"/>
      <c r="D138" s="35"/>
      <c r="E138" s="35"/>
      <c r="F138" s="35"/>
      <c r="G138" s="133"/>
      <c r="H138" s="35"/>
      <c r="I138" s="35"/>
      <c r="J138" s="35"/>
      <c r="K138" s="35"/>
    </row>
    <row r="139" spans="2:11" s="1" customFormat="1" ht="19.5" customHeight="1">
      <c r="B139" s="35"/>
      <c r="C139" s="35"/>
      <c r="D139" s="35"/>
      <c r="E139" s="35"/>
      <c r="F139" s="35"/>
      <c r="G139" s="133"/>
      <c r="H139" s="35"/>
      <c r="I139" s="35"/>
      <c r="J139" s="35"/>
      <c r="K139" s="35"/>
    </row>
    <row r="140" spans="2:11" s="1" customFormat="1" ht="19.5" customHeight="1">
      <c r="B140" s="35"/>
      <c r="C140" s="35"/>
      <c r="D140" s="35"/>
      <c r="E140" s="35"/>
      <c r="F140" s="35"/>
      <c r="G140" s="133"/>
      <c r="H140" s="35"/>
      <c r="I140" s="35"/>
      <c r="J140" s="35"/>
      <c r="K140" s="35"/>
    </row>
    <row r="141" spans="2:11" s="1" customFormat="1" ht="19.5" customHeight="1">
      <c r="B141" s="35"/>
      <c r="C141" s="35"/>
      <c r="D141" s="35"/>
      <c r="E141" s="35"/>
      <c r="F141" s="35"/>
      <c r="G141" s="133"/>
      <c r="H141" s="35"/>
      <c r="I141" s="35"/>
      <c r="J141" s="35"/>
      <c r="K141" s="35"/>
    </row>
    <row r="142" spans="2:11" s="1" customFormat="1" ht="19.5" customHeight="1">
      <c r="B142" s="35"/>
      <c r="C142" s="35"/>
      <c r="D142" s="35"/>
      <c r="E142" s="35"/>
      <c r="F142" s="35"/>
      <c r="G142" s="133"/>
      <c r="H142" s="35"/>
      <c r="I142" s="35"/>
      <c r="J142" s="35"/>
      <c r="K142" s="35"/>
    </row>
    <row r="143" spans="2:11" s="1" customFormat="1" ht="19.5" customHeight="1">
      <c r="B143" s="35"/>
      <c r="C143" s="35"/>
      <c r="D143" s="35"/>
      <c r="E143" s="35"/>
      <c r="F143" s="35"/>
      <c r="G143" s="133"/>
      <c r="H143" s="35"/>
      <c r="I143" s="35"/>
      <c r="J143" s="35"/>
      <c r="K143" s="35"/>
    </row>
    <row r="144" spans="2:11" s="1" customFormat="1" ht="19.5" customHeight="1">
      <c r="B144" s="35"/>
      <c r="C144" s="35"/>
      <c r="D144" s="35"/>
      <c r="E144" s="35"/>
      <c r="F144" s="35"/>
      <c r="G144" s="133"/>
      <c r="H144" s="35"/>
      <c r="I144" s="35"/>
      <c r="J144" s="35"/>
      <c r="K144" s="35"/>
    </row>
    <row r="145" s="1" customFormat="1" ht="19.5" customHeight="1">
      <c r="G145" s="6"/>
    </row>
    <row r="146" s="1" customFormat="1" ht="19.5" customHeight="1">
      <c r="G146" s="6"/>
    </row>
    <row r="147" s="1" customFormat="1" ht="19.5" customHeight="1">
      <c r="G147" s="6"/>
    </row>
    <row r="148" s="1" customFormat="1" ht="19.5" customHeight="1">
      <c r="G148" s="6"/>
    </row>
    <row r="149" s="1" customFormat="1" ht="19.5" customHeight="1">
      <c r="G149" s="6"/>
    </row>
    <row r="150" s="1" customFormat="1" ht="19.5" customHeight="1">
      <c r="G150" s="6"/>
    </row>
    <row r="151" s="1" customFormat="1" ht="19.5" customHeight="1">
      <c r="G151" s="6"/>
    </row>
    <row r="152" s="1" customFormat="1" ht="19.5" customHeight="1">
      <c r="G152" s="6"/>
    </row>
    <row r="153" s="1" customFormat="1" ht="19.5" customHeight="1">
      <c r="G153" s="6"/>
    </row>
    <row r="154" s="1" customFormat="1" ht="19.5" customHeight="1">
      <c r="G154" s="6"/>
    </row>
    <row r="155" s="1" customFormat="1" ht="19.5" customHeight="1">
      <c r="G155" s="6"/>
    </row>
    <row r="156" s="1" customFormat="1" ht="19.5" customHeight="1">
      <c r="G156" s="6"/>
    </row>
    <row r="157" s="1" customFormat="1" ht="19.5" customHeight="1">
      <c r="G157" s="6"/>
    </row>
    <row r="158" s="1" customFormat="1" ht="19.5" customHeight="1">
      <c r="G158" s="6"/>
    </row>
    <row r="159" s="1" customFormat="1" ht="19.5" customHeight="1">
      <c r="G159" s="6"/>
    </row>
    <row r="160" s="1" customFormat="1" ht="19.5" customHeight="1">
      <c r="G160" s="6"/>
    </row>
    <row r="161" s="1" customFormat="1" ht="19.5" customHeight="1">
      <c r="G161" s="6"/>
    </row>
    <row r="162" s="1" customFormat="1" ht="19.5" customHeight="1">
      <c r="G162" s="6"/>
    </row>
    <row r="163" s="1" customFormat="1" ht="19.5" customHeight="1">
      <c r="G163" s="6"/>
    </row>
    <row r="164" s="1" customFormat="1" ht="19.5" customHeight="1">
      <c r="G164" s="6"/>
    </row>
    <row r="165" s="1" customFormat="1" ht="19.5" customHeight="1">
      <c r="G165" s="6"/>
    </row>
    <row r="166" s="1" customFormat="1" ht="19.5" customHeight="1">
      <c r="G166" s="6"/>
    </row>
    <row r="167" s="1" customFormat="1" ht="19.5" customHeight="1">
      <c r="G167" s="6"/>
    </row>
    <row r="168" s="1" customFormat="1" ht="19.5" customHeight="1">
      <c r="G168" s="6"/>
    </row>
    <row r="169" s="1" customFormat="1" ht="19.5" customHeight="1">
      <c r="G169" s="6"/>
    </row>
    <row r="170" s="1" customFormat="1" ht="19.5" customHeight="1">
      <c r="G170" s="6"/>
    </row>
    <row r="171" s="1" customFormat="1" ht="19.5" customHeight="1">
      <c r="G171" s="6"/>
    </row>
    <row r="172" s="1" customFormat="1" ht="19.5" customHeight="1">
      <c r="G172" s="6"/>
    </row>
    <row r="173" s="1" customFormat="1" ht="19.5" customHeight="1">
      <c r="G173" s="6"/>
    </row>
    <row r="174" s="1" customFormat="1" ht="19.5" customHeight="1">
      <c r="G174" s="6"/>
    </row>
    <row r="175" s="1" customFormat="1" ht="19.5" customHeight="1">
      <c r="G175" s="6"/>
    </row>
    <row r="176" s="1" customFormat="1" ht="19.5" customHeight="1">
      <c r="G176" s="6"/>
    </row>
    <row r="177" s="1" customFormat="1" ht="19.5" customHeight="1">
      <c r="G177" s="6"/>
    </row>
    <row r="178" s="1" customFormat="1" ht="19.5" customHeight="1">
      <c r="G178" s="6"/>
    </row>
    <row r="179" s="1" customFormat="1" ht="19.5" customHeight="1">
      <c r="G179" s="6"/>
    </row>
    <row r="180" s="1" customFormat="1" ht="19.5" customHeight="1">
      <c r="G180" s="6"/>
    </row>
    <row r="181" s="1" customFormat="1" ht="19.5" customHeight="1">
      <c r="G181" s="6"/>
    </row>
    <row r="182" s="1" customFormat="1" ht="19.5" customHeight="1">
      <c r="G182" s="6"/>
    </row>
    <row r="183" s="1" customFormat="1" ht="19.5" customHeight="1">
      <c r="G183" s="6"/>
    </row>
    <row r="184" s="1" customFormat="1" ht="19.5" customHeight="1">
      <c r="G184" s="6"/>
    </row>
    <row r="185" s="1" customFormat="1" ht="19.5" customHeight="1">
      <c r="G185" s="6"/>
    </row>
    <row r="186" s="1" customFormat="1" ht="19.5" customHeight="1">
      <c r="G186" s="6"/>
    </row>
    <row r="187" s="1" customFormat="1" ht="19.5" customHeight="1">
      <c r="G187" s="6"/>
    </row>
    <row r="188" s="1" customFormat="1" ht="19.5" customHeight="1">
      <c r="G188" s="6"/>
    </row>
    <row r="189" s="1" customFormat="1" ht="19.5" customHeight="1">
      <c r="G189" s="6"/>
    </row>
    <row r="190" s="1" customFormat="1" ht="19.5" customHeight="1">
      <c r="G190" s="6"/>
    </row>
    <row r="191" s="1" customFormat="1" ht="19.5" customHeight="1">
      <c r="G191" s="6"/>
    </row>
    <row r="192" s="1" customFormat="1" ht="19.5" customHeight="1">
      <c r="G192" s="6"/>
    </row>
    <row r="193" s="1" customFormat="1" ht="19.5" customHeight="1">
      <c r="G193" s="6"/>
    </row>
    <row r="194" s="1" customFormat="1" ht="19.5" customHeight="1">
      <c r="G194" s="6"/>
    </row>
    <row r="195" s="1" customFormat="1" ht="19.5" customHeight="1">
      <c r="G195" s="6"/>
    </row>
    <row r="196" s="1" customFormat="1" ht="19.5" customHeight="1">
      <c r="G196" s="6"/>
    </row>
    <row r="197" s="1" customFormat="1" ht="19.5" customHeight="1">
      <c r="G197" s="6"/>
    </row>
    <row r="198" s="1" customFormat="1" ht="19.5" customHeight="1">
      <c r="G198" s="6"/>
    </row>
    <row r="199" s="1" customFormat="1" ht="19.5" customHeight="1">
      <c r="G199" s="6"/>
    </row>
    <row r="200" s="1" customFormat="1" ht="19.5" customHeight="1">
      <c r="G200" s="6"/>
    </row>
    <row r="201" s="1" customFormat="1" ht="19.5" customHeight="1">
      <c r="G201" s="6"/>
    </row>
    <row r="202" s="1" customFormat="1" ht="19.5" customHeight="1">
      <c r="G202" s="6"/>
    </row>
    <row r="203" s="1" customFormat="1" ht="19.5" customHeight="1">
      <c r="G203" s="6"/>
    </row>
    <row r="204" s="1" customFormat="1" ht="19.5" customHeight="1">
      <c r="G204" s="6"/>
    </row>
    <row r="205" s="1" customFormat="1" ht="19.5" customHeight="1">
      <c r="G205" s="6"/>
    </row>
  </sheetData>
  <sheetProtection/>
  <printOptions/>
  <pageMargins left="0.25" right="0.25" top="0.75" bottom="0.75" header="0.3" footer="0.3"/>
  <pageSetup fitToHeight="5" horizontalDpi="600" verticalDpi="600" orientation="landscape" paperSize="9" scale="86" r:id="rId1"/>
  <rowBreaks count="3" manualBreakCount="3">
    <brk id="27" max="255" man="1"/>
    <brk id="84" max="255" man="1"/>
    <brk id="10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C29"/>
  <sheetViews>
    <sheetView zoomScale="86" zoomScaleNormal="86" zoomScalePageLayoutView="0" workbookViewId="0" topLeftCell="A1">
      <selection activeCell="M20" sqref="M20"/>
    </sheetView>
  </sheetViews>
  <sheetFormatPr defaultColWidth="9.00390625" defaultRowHeight="12.75"/>
  <cols>
    <col min="1" max="1" width="2.25390625" style="10" customWidth="1"/>
    <col min="2" max="2" width="45.75390625" style="10" customWidth="1"/>
    <col min="3" max="3" width="11.75390625" style="10" customWidth="1"/>
    <col min="4" max="4" width="9.125" style="10" customWidth="1"/>
    <col min="5" max="5" width="9.125" style="185" customWidth="1"/>
    <col min="6" max="6" width="11.75390625" style="10" customWidth="1"/>
    <col min="7" max="7" width="12.375" style="10" customWidth="1"/>
    <col min="8" max="8" width="16.75390625" style="10" customWidth="1"/>
    <col min="9" max="9" width="18.75390625" style="10" customWidth="1"/>
    <col min="10" max="16384" width="9.125" style="10" customWidth="1"/>
  </cols>
  <sheetData>
    <row r="1" spans="1:9" s="1" customFormat="1" ht="19.5" customHeight="1">
      <c r="A1" s="35"/>
      <c r="B1" s="100" t="s">
        <v>336</v>
      </c>
      <c r="C1" s="119"/>
      <c r="D1" s="120"/>
      <c r="E1" s="181"/>
      <c r="F1" s="121"/>
      <c r="G1" s="35"/>
      <c r="H1" s="35"/>
      <c r="I1" s="35"/>
    </row>
    <row r="2" spans="1:9" s="1" customFormat="1" ht="19.5" customHeight="1" thickBot="1">
      <c r="A2" s="35"/>
      <c r="B2" s="100"/>
      <c r="C2" s="119"/>
      <c r="D2" s="120"/>
      <c r="E2" s="181"/>
      <c r="F2" s="121"/>
      <c r="G2" s="35"/>
      <c r="H2" s="35"/>
      <c r="I2" s="35"/>
    </row>
    <row r="3" spans="1:29" s="1" customFormat="1" ht="19.5" customHeight="1" thickBot="1">
      <c r="A3" s="35"/>
      <c r="B3" s="45" t="s">
        <v>217</v>
      </c>
      <c r="C3" s="46" t="s">
        <v>246</v>
      </c>
      <c r="D3" s="47" t="s">
        <v>312</v>
      </c>
      <c r="E3" s="47" t="s">
        <v>243</v>
      </c>
      <c r="F3" s="47" t="s">
        <v>298</v>
      </c>
      <c r="G3" s="48" t="s">
        <v>313</v>
      </c>
      <c r="H3" s="46" t="s">
        <v>244</v>
      </c>
      <c r="I3" s="50" t="s">
        <v>311</v>
      </c>
      <c r="J3" s="7"/>
      <c r="K3" s="7"/>
      <c r="L3" s="7"/>
      <c r="M3" s="7"/>
      <c r="N3" s="7"/>
      <c r="O3" s="7"/>
      <c r="P3" s="7"/>
      <c r="Q3" s="7"/>
      <c r="R3" s="7"/>
      <c r="S3" s="7"/>
      <c r="T3" s="7"/>
      <c r="U3" s="7"/>
      <c r="V3" s="7"/>
      <c r="W3" s="7"/>
      <c r="X3" s="7"/>
      <c r="Y3" s="7"/>
      <c r="Z3" s="7"/>
      <c r="AA3" s="7"/>
      <c r="AB3" s="7"/>
      <c r="AC3" s="7"/>
    </row>
    <row r="4" spans="1:9" s="1" customFormat="1" ht="19.5" customHeight="1">
      <c r="A4" s="35"/>
      <c r="B4" s="51" t="s">
        <v>99</v>
      </c>
      <c r="C4" s="122"/>
      <c r="D4" s="122">
        <v>2582</v>
      </c>
      <c r="E4" s="122">
        <v>4</v>
      </c>
      <c r="F4" s="52"/>
      <c r="G4" s="52">
        <f>D4*E4</f>
        <v>10328</v>
      </c>
      <c r="H4" s="113">
        <v>0.19</v>
      </c>
      <c r="I4" s="57">
        <f>G4*H4</f>
        <v>1962.32</v>
      </c>
    </row>
    <row r="5" spans="1:9" s="1" customFormat="1" ht="19.5" customHeight="1">
      <c r="A5" s="35"/>
      <c r="B5" s="58" t="s">
        <v>100</v>
      </c>
      <c r="C5" s="123"/>
      <c r="D5" s="123">
        <v>750</v>
      </c>
      <c r="E5" s="123">
        <v>2</v>
      </c>
      <c r="F5" s="59"/>
      <c r="G5" s="59">
        <f aca="true" t="shared" si="0" ref="G5:G25">D5*E5</f>
        <v>1500</v>
      </c>
      <c r="H5" s="125">
        <v>0.19</v>
      </c>
      <c r="I5" s="63">
        <f aca="true" t="shared" si="1" ref="I5:I25">G5*H5</f>
        <v>285</v>
      </c>
    </row>
    <row r="6" spans="1:9" s="1" customFormat="1" ht="19.5" customHeight="1">
      <c r="A6" s="35"/>
      <c r="B6" s="58" t="s">
        <v>368</v>
      </c>
      <c r="C6" s="123"/>
      <c r="D6" s="123">
        <v>200</v>
      </c>
      <c r="E6" s="123">
        <v>4</v>
      </c>
      <c r="F6" s="59"/>
      <c r="G6" s="59">
        <f t="shared" si="0"/>
        <v>800</v>
      </c>
      <c r="H6" s="125">
        <v>0.19</v>
      </c>
      <c r="I6" s="63">
        <f t="shared" si="1"/>
        <v>152</v>
      </c>
    </row>
    <row r="7" spans="1:9" s="1" customFormat="1" ht="19.5" customHeight="1">
      <c r="A7" s="35"/>
      <c r="B7" s="58" t="s">
        <v>101</v>
      </c>
      <c r="C7" s="123"/>
      <c r="D7" s="123">
        <v>370</v>
      </c>
      <c r="E7" s="123">
        <v>2</v>
      </c>
      <c r="F7" s="59"/>
      <c r="G7" s="59">
        <f t="shared" si="0"/>
        <v>740</v>
      </c>
      <c r="H7" s="125">
        <v>0.19</v>
      </c>
      <c r="I7" s="63">
        <f t="shared" si="1"/>
        <v>140.6</v>
      </c>
    </row>
    <row r="8" spans="1:9" s="1" customFormat="1" ht="19.5" customHeight="1">
      <c r="A8" s="35"/>
      <c r="B8" s="58" t="s">
        <v>102</v>
      </c>
      <c r="C8" s="123"/>
      <c r="D8" s="123">
        <v>3434</v>
      </c>
      <c r="E8" s="123">
        <v>2</v>
      </c>
      <c r="F8" s="59"/>
      <c r="G8" s="59">
        <f t="shared" si="0"/>
        <v>6868</v>
      </c>
      <c r="H8" s="125">
        <v>0.19</v>
      </c>
      <c r="I8" s="63">
        <f t="shared" si="1"/>
        <v>1304.92</v>
      </c>
    </row>
    <row r="9" spans="1:9" s="1" customFormat="1" ht="19.5" customHeight="1">
      <c r="A9" s="35"/>
      <c r="B9" s="58" t="s">
        <v>103</v>
      </c>
      <c r="C9" s="123"/>
      <c r="D9" s="123">
        <v>1094</v>
      </c>
      <c r="E9" s="123">
        <v>2</v>
      </c>
      <c r="F9" s="59"/>
      <c r="G9" s="59">
        <f t="shared" si="0"/>
        <v>2188</v>
      </c>
      <c r="H9" s="125">
        <v>0.19</v>
      </c>
      <c r="I9" s="63">
        <f t="shared" si="1"/>
        <v>415.72</v>
      </c>
    </row>
    <row r="10" spans="1:12" s="1" customFormat="1" ht="19.5" customHeight="1">
      <c r="A10" s="35"/>
      <c r="B10" s="58" t="s">
        <v>104</v>
      </c>
      <c r="C10" s="123"/>
      <c r="D10" s="123">
        <v>5800</v>
      </c>
      <c r="E10" s="123">
        <v>2</v>
      </c>
      <c r="F10" s="59"/>
      <c r="G10" s="59">
        <f t="shared" si="0"/>
        <v>11600</v>
      </c>
      <c r="H10" s="125">
        <v>0.19</v>
      </c>
      <c r="I10" s="63">
        <f t="shared" si="1"/>
        <v>2204</v>
      </c>
      <c r="L10" s="35"/>
    </row>
    <row r="11" spans="1:9" s="1" customFormat="1" ht="19.5" customHeight="1">
      <c r="A11" s="35"/>
      <c r="B11" s="58" t="s">
        <v>105</v>
      </c>
      <c r="C11" s="123"/>
      <c r="D11" s="123">
        <v>3200</v>
      </c>
      <c r="E11" s="123">
        <v>1</v>
      </c>
      <c r="F11" s="59"/>
      <c r="G11" s="59">
        <f t="shared" si="0"/>
        <v>3200</v>
      </c>
      <c r="H11" s="125">
        <v>0.19</v>
      </c>
      <c r="I11" s="63">
        <f t="shared" si="1"/>
        <v>608</v>
      </c>
    </row>
    <row r="12" spans="1:9" s="1" customFormat="1" ht="19.5" customHeight="1">
      <c r="A12" s="35"/>
      <c r="B12" s="58" t="s">
        <v>106</v>
      </c>
      <c r="C12" s="123"/>
      <c r="D12" s="123">
        <v>1000</v>
      </c>
      <c r="E12" s="123">
        <v>1</v>
      </c>
      <c r="F12" s="59"/>
      <c r="G12" s="59">
        <f t="shared" si="0"/>
        <v>1000</v>
      </c>
      <c r="H12" s="125">
        <v>0.19</v>
      </c>
      <c r="I12" s="63">
        <f t="shared" si="1"/>
        <v>190</v>
      </c>
    </row>
    <row r="13" spans="1:9" s="1" customFormat="1" ht="19.5" customHeight="1">
      <c r="A13" s="35"/>
      <c r="B13" s="58" t="s">
        <v>107</v>
      </c>
      <c r="C13" s="123"/>
      <c r="D13" s="123">
        <v>1100</v>
      </c>
      <c r="E13" s="123">
        <v>2</v>
      </c>
      <c r="F13" s="59"/>
      <c r="G13" s="59">
        <f t="shared" si="0"/>
        <v>2200</v>
      </c>
      <c r="H13" s="125">
        <v>0.19</v>
      </c>
      <c r="I13" s="63">
        <f t="shared" si="1"/>
        <v>418</v>
      </c>
    </row>
    <row r="14" spans="1:9" s="1" customFormat="1" ht="19.5" customHeight="1">
      <c r="A14" s="35"/>
      <c r="B14" s="58" t="s">
        <v>10</v>
      </c>
      <c r="C14" s="123"/>
      <c r="D14" s="123">
        <v>2244</v>
      </c>
      <c r="E14" s="123">
        <v>2</v>
      </c>
      <c r="F14" s="59"/>
      <c r="G14" s="59">
        <f t="shared" si="0"/>
        <v>4488</v>
      </c>
      <c r="H14" s="125">
        <v>0.19</v>
      </c>
      <c r="I14" s="63">
        <f t="shared" si="1"/>
        <v>852.72</v>
      </c>
    </row>
    <row r="15" spans="1:9" s="1" customFormat="1" ht="19.5" customHeight="1">
      <c r="A15" s="35"/>
      <c r="B15" s="58" t="s">
        <v>111</v>
      </c>
      <c r="C15" s="123"/>
      <c r="D15" s="123">
        <v>1440</v>
      </c>
      <c r="E15" s="123">
        <v>2</v>
      </c>
      <c r="F15" s="59"/>
      <c r="G15" s="59">
        <f t="shared" si="0"/>
        <v>2880</v>
      </c>
      <c r="H15" s="125">
        <v>0.19</v>
      </c>
      <c r="I15" s="63">
        <f t="shared" si="1"/>
        <v>547.2</v>
      </c>
    </row>
    <row r="16" spans="1:9" s="1" customFormat="1" ht="19.5" customHeight="1">
      <c r="A16" s="35"/>
      <c r="B16" s="58" t="s">
        <v>112</v>
      </c>
      <c r="C16" s="123"/>
      <c r="D16" s="123">
        <v>1640</v>
      </c>
      <c r="E16" s="123">
        <v>2</v>
      </c>
      <c r="F16" s="59"/>
      <c r="G16" s="59">
        <f t="shared" si="0"/>
        <v>3280</v>
      </c>
      <c r="H16" s="125">
        <v>0.19</v>
      </c>
      <c r="I16" s="63">
        <f t="shared" si="1"/>
        <v>623.2</v>
      </c>
    </row>
    <row r="17" spans="1:9" s="1" customFormat="1" ht="19.5" customHeight="1">
      <c r="A17" s="35"/>
      <c r="B17" s="58" t="s">
        <v>118</v>
      </c>
      <c r="C17" s="123"/>
      <c r="D17" s="123">
        <v>5473</v>
      </c>
      <c r="E17" s="123">
        <v>2</v>
      </c>
      <c r="F17" s="59"/>
      <c r="G17" s="59">
        <f t="shared" si="0"/>
        <v>10946</v>
      </c>
      <c r="H17" s="125">
        <v>0.19</v>
      </c>
      <c r="I17" s="63">
        <f t="shared" si="1"/>
        <v>2079.7400000000002</v>
      </c>
    </row>
    <row r="18" spans="1:9" s="1" customFormat="1" ht="19.5" customHeight="1">
      <c r="A18" s="35"/>
      <c r="B18" s="58" t="s">
        <v>119</v>
      </c>
      <c r="C18" s="61"/>
      <c r="D18" s="61">
        <v>9880</v>
      </c>
      <c r="E18" s="123">
        <v>2</v>
      </c>
      <c r="F18" s="59"/>
      <c r="G18" s="59">
        <f t="shared" si="0"/>
        <v>19760</v>
      </c>
      <c r="H18" s="125">
        <v>0.19</v>
      </c>
      <c r="I18" s="63">
        <f t="shared" si="1"/>
        <v>3754.4</v>
      </c>
    </row>
    <row r="19" spans="1:9" s="1" customFormat="1" ht="19.5" customHeight="1">
      <c r="A19" s="35"/>
      <c r="B19" s="58" t="s">
        <v>44</v>
      </c>
      <c r="C19" s="123"/>
      <c r="D19" s="123">
        <v>1167</v>
      </c>
      <c r="E19" s="123">
        <v>2</v>
      </c>
      <c r="F19" s="59"/>
      <c r="G19" s="59">
        <f t="shared" si="0"/>
        <v>2334</v>
      </c>
      <c r="H19" s="125">
        <v>0.19</v>
      </c>
      <c r="I19" s="63">
        <f t="shared" si="1"/>
        <v>443.46</v>
      </c>
    </row>
    <row r="20" spans="1:9" s="1" customFormat="1" ht="19.5" customHeight="1">
      <c r="A20" s="35"/>
      <c r="B20" s="58" t="s">
        <v>162</v>
      </c>
      <c r="C20" s="123"/>
      <c r="D20" s="123">
        <v>660</v>
      </c>
      <c r="E20" s="123">
        <v>2</v>
      </c>
      <c r="F20" s="59"/>
      <c r="G20" s="59">
        <f t="shared" si="0"/>
        <v>1320</v>
      </c>
      <c r="H20" s="125">
        <v>0.19</v>
      </c>
      <c r="I20" s="63">
        <f t="shared" si="1"/>
        <v>250.8</v>
      </c>
    </row>
    <row r="21" spans="1:9" s="1" customFormat="1" ht="19.5" customHeight="1">
      <c r="A21" s="35"/>
      <c r="B21" s="58" t="s">
        <v>121</v>
      </c>
      <c r="C21" s="123"/>
      <c r="D21" s="123">
        <v>3639</v>
      </c>
      <c r="E21" s="123">
        <v>2</v>
      </c>
      <c r="F21" s="59"/>
      <c r="G21" s="59">
        <f t="shared" si="0"/>
        <v>7278</v>
      </c>
      <c r="H21" s="125">
        <v>0.19</v>
      </c>
      <c r="I21" s="63">
        <f t="shared" si="1"/>
        <v>1382.82</v>
      </c>
    </row>
    <row r="22" spans="1:9" s="1" customFormat="1" ht="19.5" customHeight="1">
      <c r="A22" s="35"/>
      <c r="B22" s="58" t="s">
        <v>147</v>
      </c>
      <c r="C22" s="123"/>
      <c r="D22" s="123">
        <v>5021</v>
      </c>
      <c r="E22" s="123">
        <v>2</v>
      </c>
      <c r="F22" s="59"/>
      <c r="G22" s="59">
        <f t="shared" si="0"/>
        <v>10042</v>
      </c>
      <c r="H22" s="125">
        <v>0.19</v>
      </c>
      <c r="I22" s="63">
        <f t="shared" si="1"/>
        <v>1907.98</v>
      </c>
    </row>
    <row r="23" spans="1:9" s="1" customFormat="1" ht="19.5" customHeight="1">
      <c r="A23" s="35"/>
      <c r="B23" s="58" t="s">
        <v>123</v>
      </c>
      <c r="C23" s="61"/>
      <c r="D23" s="61">
        <v>1312</v>
      </c>
      <c r="E23" s="123">
        <v>1</v>
      </c>
      <c r="F23" s="59"/>
      <c r="G23" s="59">
        <f t="shared" si="0"/>
        <v>1312</v>
      </c>
      <c r="H23" s="125">
        <v>0.19</v>
      </c>
      <c r="I23" s="63">
        <f t="shared" si="1"/>
        <v>249.28</v>
      </c>
    </row>
    <row r="24" spans="1:9" s="1" customFormat="1" ht="19.5" customHeight="1">
      <c r="A24" s="35"/>
      <c r="B24" s="58" t="s">
        <v>31</v>
      </c>
      <c r="C24" s="61"/>
      <c r="D24" s="61">
        <v>2618</v>
      </c>
      <c r="E24" s="123">
        <v>1</v>
      </c>
      <c r="F24" s="59"/>
      <c r="G24" s="59">
        <f t="shared" si="0"/>
        <v>2618</v>
      </c>
      <c r="H24" s="125">
        <v>0.19</v>
      </c>
      <c r="I24" s="63">
        <f t="shared" si="1"/>
        <v>497.42</v>
      </c>
    </row>
    <row r="25" spans="1:9" s="1" customFormat="1" ht="19.5" customHeight="1" thickBot="1">
      <c r="A25" s="35"/>
      <c r="B25" s="66" t="s">
        <v>126</v>
      </c>
      <c r="C25" s="128"/>
      <c r="D25" s="128">
        <v>6851</v>
      </c>
      <c r="E25" s="123">
        <v>0.5</v>
      </c>
      <c r="F25" s="175"/>
      <c r="G25" s="175">
        <f t="shared" si="0"/>
        <v>3425.5</v>
      </c>
      <c r="H25" s="125">
        <v>0.19</v>
      </c>
      <c r="I25" s="176">
        <f t="shared" si="1"/>
        <v>650.845</v>
      </c>
    </row>
    <row r="26" spans="1:9" s="1" customFormat="1" ht="19.5" customHeight="1" thickBot="1">
      <c r="A26" s="35"/>
      <c r="B26" s="114" t="s">
        <v>321</v>
      </c>
      <c r="C26" s="93"/>
      <c r="D26" s="147">
        <f>SUM(D19:D25)</f>
        <v>21268</v>
      </c>
      <c r="E26" s="182"/>
      <c r="F26" s="148"/>
      <c r="G26" s="114">
        <f>SUM(G4:G25)</f>
        <v>110107.5</v>
      </c>
      <c r="H26" s="148"/>
      <c r="I26" s="111">
        <f>SUM(I4:I25)</f>
        <v>20920.424999999996</v>
      </c>
    </row>
    <row r="27" spans="1:9" s="1" customFormat="1" ht="19.5" customHeight="1">
      <c r="A27" s="35"/>
      <c r="B27" s="37"/>
      <c r="C27" s="116"/>
      <c r="D27" s="116"/>
      <c r="E27" s="183"/>
      <c r="F27" s="36"/>
      <c r="G27" s="37"/>
      <c r="H27" s="36"/>
      <c r="I27" s="178"/>
    </row>
    <row r="28" spans="1:9" s="1" customFormat="1" ht="19.5" customHeight="1">
      <c r="A28" s="35"/>
      <c r="B28" s="37"/>
      <c r="C28" s="116"/>
      <c r="D28" s="116"/>
      <c r="E28" s="183"/>
      <c r="F28" s="36"/>
      <c r="G28" s="37"/>
      <c r="H28" s="36"/>
      <c r="I28" s="178"/>
    </row>
    <row r="29" spans="1:9" ht="14.25">
      <c r="A29" s="35"/>
      <c r="B29" s="35"/>
      <c r="C29" s="35"/>
      <c r="D29" s="35"/>
      <c r="E29" s="184"/>
      <c r="F29" s="35"/>
      <c r="G29" s="35"/>
      <c r="H29" s="35"/>
      <c r="I29" s="35"/>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9.xml><?xml version="1.0" encoding="utf-8"?>
<worksheet xmlns="http://schemas.openxmlformats.org/spreadsheetml/2006/main" xmlns:r="http://schemas.openxmlformats.org/officeDocument/2006/relationships">
  <dimension ref="B1:M133"/>
  <sheetViews>
    <sheetView zoomScale="77" zoomScaleNormal="77" workbookViewId="0" topLeftCell="A1">
      <selection activeCell="E109" sqref="E109"/>
    </sheetView>
  </sheetViews>
  <sheetFormatPr defaultColWidth="9.00390625" defaultRowHeight="12.75"/>
  <cols>
    <col min="1" max="1" width="2.00390625" style="10" customWidth="1"/>
    <col min="2" max="2" width="49.125" style="10" customWidth="1"/>
    <col min="3" max="3" width="6.75390625" style="10" customWidth="1"/>
    <col min="4" max="4" width="6.875" style="10" customWidth="1"/>
    <col min="5" max="5" width="11.125" style="28" customWidth="1"/>
    <col min="6" max="6" width="9.625" style="10" customWidth="1"/>
    <col min="7" max="7" width="6.375" style="10" customWidth="1"/>
    <col min="8" max="9" width="8.125" style="10" customWidth="1"/>
    <col min="10" max="10" width="6.75390625" style="10" customWidth="1"/>
    <col min="11" max="11" width="7.75390625" style="10" customWidth="1"/>
    <col min="12" max="12" width="8.00390625" style="10" customWidth="1"/>
    <col min="13" max="13" width="14.75390625" style="34" customWidth="1"/>
    <col min="14" max="16" width="9.125" style="10" customWidth="1"/>
    <col min="17" max="16384" width="9.125" style="10" customWidth="1"/>
  </cols>
  <sheetData>
    <row r="1" spans="2:13" s="1" customFormat="1" ht="19.5" customHeight="1">
      <c r="B1" s="3" t="s">
        <v>337</v>
      </c>
      <c r="C1" s="17"/>
      <c r="D1" s="18"/>
      <c r="E1" s="19"/>
      <c r="F1" s="18"/>
      <c r="G1" s="18"/>
      <c r="H1" s="18"/>
      <c r="I1" s="20"/>
      <c r="J1" s="17"/>
      <c r="K1" s="17"/>
      <c r="M1" s="9"/>
    </row>
    <row r="2" spans="2:13" s="1" customFormat="1" ht="19.5" customHeight="1" thickBot="1">
      <c r="B2" s="3"/>
      <c r="C2" s="17"/>
      <c r="D2" s="179"/>
      <c r="E2" s="19"/>
      <c r="F2" s="18"/>
      <c r="G2" s="18"/>
      <c r="H2" s="18"/>
      <c r="I2" s="20"/>
      <c r="J2" s="17"/>
      <c r="K2" s="17"/>
      <c r="M2" s="9"/>
    </row>
    <row r="3" spans="2:13" s="1" customFormat="1" ht="19.5" customHeight="1" thickBot="1">
      <c r="B3" s="21"/>
      <c r="C3" s="22"/>
      <c r="D3" s="501" t="s">
        <v>339</v>
      </c>
      <c r="E3" s="502"/>
      <c r="F3" s="503"/>
      <c r="G3" s="504" t="s">
        <v>216</v>
      </c>
      <c r="H3" s="505"/>
      <c r="I3" s="506"/>
      <c r="J3" s="504" t="s">
        <v>228</v>
      </c>
      <c r="K3" s="505"/>
      <c r="L3" s="505"/>
      <c r="M3" s="30" t="s">
        <v>297</v>
      </c>
    </row>
    <row r="4" spans="2:13" s="1" customFormat="1" ht="21.75" customHeight="1" thickBot="1">
      <c r="B4" s="4" t="s">
        <v>72</v>
      </c>
      <c r="C4" s="509" t="s">
        <v>0</v>
      </c>
      <c r="D4" s="493" t="s">
        <v>292</v>
      </c>
      <c r="E4" s="511" t="s">
        <v>314</v>
      </c>
      <c r="F4" s="507" t="s">
        <v>315</v>
      </c>
      <c r="G4" s="493" t="s">
        <v>292</v>
      </c>
      <c r="H4" s="495" t="s">
        <v>314</v>
      </c>
      <c r="I4" s="507" t="s">
        <v>315</v>
      </c>
      <c r="J4" s="493" t="s">
        <v>292</v>
      </c>
      <c r="K4" s="495" t="s">
        <v>314</v>
      </c>
      <c r="L4" s="497" t="s">
        <v>315</v>
      </c>
      <c r="M4" s="499" t="s">
        <v>311</v>
      </c>
    </row>
    <row r="5" spans="2:13" s="1" customFormat="1" ht="21.75" customHeight="1" thickBot="1">
      <c r="B5" s="22" t="s">
        <v>293</v>
      </c>
      <c r="C5" s="510"/>
      <c r="D5" s="494"/>
      <c r="E5" s="512"/>
      <c r="F5" s="508"/>
      <c r="G5" s="494"/>
      <c r="H5" s="496"/>
      <c r="I5" s="508"/>
      <c r="J5" s="494"/>
      <c r="K5" s="496"/>
      <c r="L5" s="498"/>
      <c r="M5" s="500"/>
    </row>
    <row r="6" spans="2:13" s="1" customFormat="1" ht="19.5" customHeight="1">
      <c r="B6" s="11" t="s">
        <v>175</v>
      </c>
      <c r="C6" s="389">
        <v>150</v>
      </c>
      <c r="D6" s="390">
        <v>3</v>
      </c>
      <c r="E6" s="391">
        <v>3.35</v>
      </c>
      <c r="F6" s="399">
        <f>C6*D6</f>
        <v>450</v>
      </c>
      <c r="G6" s="397">
        <v>3</v>
      </c>
      <c r="H6" s="24">
        <v>1.675</v>
      </c>
      <c r="I6" s="402">
        <f>C6*G6</f>
        <v>450</v>
      </c>
      <c r="J6" s="389">
        <v>3</v>
      </c>
      <c r="K6" s="405">
        <v>3.32</v>
      </c>
      <c r="L6" s="406">
        <f>C6*J6</f>
        <v>450</v>
      </c>
      <c r="M6" s="31">
        <f>E6*F6+H6*I6+K6*L6</f>
        <v>3755.25</v>
      </c>
    </row>
    <row r="7" spans="2:13" s="1" customFormat="1" ht="19.5" customHeight="1">
      <c r="B7" s="12" t="s">
        <v>294</v>
      </c>
      <c r="C7" s="392">
        <v>30</v>
      </c>
      <c r="D7" s="13">
        <v>3</v>
      </c>
      <c r="E7" s="23">
        <v>3.35</v>
      </c>
      <c r="F7" s="400">
        <f aca="true" t="shared" si="0" ref="F7:F53">C7*D7</f>
        <v>90</v>
      </c>
      <c r="G7" s="397">
        <v>3</v>
      </c>
      <c r="H7" s="24">
        <v>1.675</v>
      </c>
      <c r="I7" s="403">
        <f aca="true" t="shared" si="1" ref="I7:I59">C7*G7</f>
        <v>90</v>
      </c>
      <c r="J7" s="407">
        <v>3</v>
      </c>
      <c r="K7" s="24">
        <v>3.32</v>
      </c>
      <c r="L7" s="408">
        <f aca="true" t="shared" si="2" ref="L7:L59">C7*J7</f>
        <v>90</v>
      </c>
      <c r="M7" s="32">
        <f aca="true" t="shared" si="3" ref="M7:M59">E7*F7+H7*I7+K7*L7</f>
        <v>751.05</v>
      </c>
    </row>
    <row r="8" spans="2:13" s="1" customFormat="1" ht="19.5" customHeight="1">
      <c r="B8" s="12" t="s">
        <v>362</v>
      </c>
      <c r="C8" s="392">
        <v>20</v>
      </c>
      <c r="D8" s="13">
        <v>3</v>
      </c>
      <c r="E8" s="23">
        <v>3.35</v>
      </c>
      <c r="F8" s="400">
        <f t="shared" si="0"/>
        <v>60</v>
      </c>
      <c r="G8" s="397">
        <v>3</v>
      </c>
      <c r="H8" s="24">
        <v>1.675</v>
      </c>
      <c r="I8" s="403">
        <f t="shared" si="1"/>
        <v>60</v>
      </c>
      <c r="J8" s="407">
        <v>3</v>
      </c>
      <c r="K8" s="24">
        <v>3.32</v>
      </c>
      <c r="L8" s="408">
        <f t="shared" si="2"/>
        <v>60</v>
      </c>
      <c r="M8" s="32">
        <f t="shared" si="3"/>
        <v>500.7</v>
      </c>
    </row>
    <row r="9" spans="2:13" s="1" customFormat="1" ht="19.5" customHeight="1">
      <c r="B9" s="12" t="s">
        <v>295</v>
      </c>
      <c r="C9" s="392">
        <v>0</v>
      </c>
      <c r="D9" s="13">
        <v>3</v>
      </c>
      <c r="E9" s="23">
        <v>3.35</v>
      </c>
      <c r="F9" s="400">
        <f t="shared" si="0"/>
        <v>0</v>
      </c>
      <c r="G9" s="397">
        <v>3</v>
      </c>
      <c r="H9" s="24">
        <v>1.675</v>
      </c>
      <c r="I9" s="403">
        <f t="shared" si="1"/>
        <v>0</v>
      </c>
      <c r="J9" s="407">
        <v>3</v>
      </c>
      <c r="K9" s="24">
        <v>3.32</v>
      </c>
      <c r="L9" s="408">
        <f t="shared" si="2"/>
        <v>0</v>
      </c>
      <c r="M9" s="32">
        <f t="shared" si="3"/>
        <v>0</v>
      </c>
    </row>
    <row r="10" spans="2:13" s="1" customFormat="1" ht="19.5" customHeight="1">
      <c r="B10" s="12" t="s">
        <v>176</v>
      </c>
      <c r="C10" s="392">
        <v>165</v>
      </c>
      <c r="D10" s="13">
        <v>3</v>
      </c>
      <c r="E10" s="23">
        <v>3.35</v>
      </c>
      <c r="F10" s="400">
        <f t="shared" si="0"/>
        <v>495</v>
      </c>
      <c r="G10" s="397">
        <v>3</v>
      </c>
      <c r="H10" s="24">
        <v>1.675</v>
      </c>
      <c r="I10" s="403">
        <f t="shared" si="1"/>
        <v>495</v>
      </c>
      <c r="J10" s="407">
        <v>3</v>
      </c>
      <c r="K10" s="24">
        <v>3.32</v>
      </c>
      <c r="L10" s="408">
        <f t="shared" si="2"/>
        <v>495</v>
      </c>
      <c r="M10" s="32">
        <f t="shared" si="3"/>
        <v>4130.775</v>
      </c>
    </row>
    <row r="11" spans="2:13" s="1" customFormat="1" ht="19.5" customHeight="1">
      <c r="B11" s="12" t="s">
        <v>177</v>
      </c>
      <c r="C11" s="392">
        <v>85</v>
      </c>
      <c r="D11" s="13">
        <v>3</v>
      </c>
      <c r="E11" s="23">
        <v>3.35</v>
      </c>
      <c r="F11" s="400">
        <f t="shared" si="0"/>
        <v>255</v>
      </c>
      <c r="G11" s="397">
        <v>3</v>
      </c>
      <c r="H11" s="24">
        <v>1.675</v>
      </c>
      <c r="I11" s="403">
        <f t="shared" si="1"/>
        <v>255</v>
      </c>
      <c r="J11" s="407">
        <v>3</v>
      </c>
      <c r="K11" s="24">
        <v>3.32</v>
      </c>
      <c r="L11" s="408">
        <f t="shared" si="2"/>
        <v>255</v>
      </c>
      <c r="M11" s="32">
        <f t="shared" si="3"/>
        <v>2127.975</v>
      </c>
    </row>
    <row r="12" spans="2:13" s="1" customFormat="1" ht="19.5" customHeight="1">
      <c r="B12" s="12" t="s">
        <v>688</v>
      </c>
      <c r="C12" s="392">
        <v>15</v>
      </c>
      <c r="D12" s="13">
        <v>3</v>
      </c>
      <c r="E12" s="23">
        <v>3.35</v>
      </c>
      <c r="F12" s="400">
        <f t="shared" si="0"/>
        <v>45</v>
      </c>
      <c r="G12" s="397">
        <v>1</v>
      </c>
      <c r="H12" s="24">
        <v>1.675</v>
      </c>
      <c r="I12" s="403">
        <f t="shared" si="1"/>
        <v>15</v>
      </c>
      <c r="J12" s="407">
        <v>2</v>
      </c>
      <c r="K12" s="24">
        <v>3.32</v>
      </c>
      <c r="L12" s="408">
        <f t="shared" si="2"/>
        <v>30</v>
      </c>
      <c r="M12" s="32">
        <f t="shared" si="3"/>
        <v>275.475</v>
      </c>
    </row>
    <row r="13" spans="2:13" s="1" customFormat="1" ht="19.5" customHeight="1">
      <c r="B13" s="12" t="s">
        <v>113</v>
      </c>
      <c r="C13" s="392">
        <v>6</v>
      </c>
      <c r="D13" s="13">
        <v>3</v>
      </c>
      <c r="E13" s="23">
        <v>3.35</v>
      </c>
      <c r="F13" s="400">
        <f t="shared" si="0"/>
        <v>18</v>
      </c>
      <c r="G13" s="397">
        <v>3</v>
      </c>
      <c r="H13" s="24">
        <v>1.675</v>
      </c>
      <c r="I13" s="403">
        <f t="shared" si="1"/>
        <v>18</v>
      </c>
      <c r="J13" s="407">
        <v>3</v>
      </c>
      <c r="K13" s="24">
        <v>3.32</v>
      </c>
      <c r="L13" s="408">
        <f t="shared" si="2"/>
        <v>18</v>
      </c>
      <c r="M13" s="32">
        <f t="shared" si="3"/>
        <v>150.21</v>
      </c>
    </row>
    <row r="14" spans="2:13" s="1" customFormat="1" ht="19.5" customHeight="1">
      <c r="B14" s="12" t="s">
        <v>73</v>
      </c>
      <c r="C14" s="392">
        <v>10</v>
      </c>
      <c r="D14" s="13">
        <v>3</v>
      </c>
      <c r="E14" s="23">
        <v>3.35</v>
      </c>
      <c r="F14" s="400">
        <f t="shared" si="0"/>
        <v>30</v>
      </c>
      <c r="G14" s="397">
        <v>3</v>
      </c>
      <c r="H14" s="24">
        <v>1.675</v>
      </c>
      <c r="I14" s="403">
        <f t="shared" si="1"/>
        <v>30</v>
      </c>
      <c r="J14" s="407">
        <v>3</v>
      </c>
      <c r="K14" s="24">
        <v>3.32</v>
      </c>
      <c r="L14" s="408">
        <f t="shared" si="2"/>
        <v>30</v>
      </c>
      <c r="M14" s="32">
        <f t="shared" si="3"/>
        <v>250.35</v>
      </c>
    </row>
    <row r="15" spans="2:13" s="1" customFormat="1" ht="19.5" customHeight="1">
      <c r="B15" s="12" t="s">
        <v>680</v>
      </c>
      <c r="C15" s="392">
        <v>45</v>
      </c>
      <c r="D15" s="13">
        <v>3</v>
      </c>
      <c r="E15" s="23">
        <v>3.35</v>
      </c>
      <c r="F15" s="400">
        <f t="shared" si="0"/>
        <v>135</v>
      </c>
      <c r="G15" s="397">
        <v>3</v>
      </c>
      <c r="H15" s="24">
        <v>1.675</v>
      </c>
      <c r="I15" s="403">
        <f t="shared" si="1"/>
        <v>135</v>
      </c>
      <c r="J15" s="407">
        <v>3</v>
      </c>
      <c r="K15" s="24">
        <v>3.32</v>
      </c>
      <c r="L15" s="408">
        <f t="shared" si="2"/>
        <v>135</v>
      </c>
      <c r="M15" s="32">
        <f t="shared" si="3"/>
        <v>1126.575</v>
      </c>
    </row>
    <row r="16" spans="2:13" s="1" customFormat="1" ht="19.5" customHeight="1">
      <c r="B16" s="12" t="s">
        <v>74</v>
      </c>
      <c r="C16" s="392">
        <v>25</v>
      </c>
      <c r="D16" s="13">
        <v>3</v>
      </c>
      <c r="E16" s="23">
        <v>3.35</v>
      </c>
      <c r="F16" s="400">
        <f t="shared" si="0"/>
        <v>75</v>
      </c>
      <c r="G16" s="397">
        <v>3</v>
      </c>
      <c r="H16" s="24">
        <v>1.675</v>
      </c>
      <c r="I16" s="403">
        <f t="shared" si="1"/>
        <v>75</v>
      </c>
      <c r="J16" s="407">
        <v>3</v>
      </c>
      <c r="K16" s="24">
        <v>3.32</v>
      </c>
      <c r="L16" s="408">
        <f t="shared" si="2"/>
        <v>75</v>
      </c>
      <c r="M16" s="32">
        <f t="shared" si="3"/>
        <v>625.875</v>
      </c>
    </row>
    <row r="17" spans="2:13" s="1" customFormat="1" ht="19.5" customHeight="1">
      <c r="B17" s="12" t="s">
        <v>75</v>
      </c>
      <c r="C17" s="392">
        <v>5</v>
      </c>
      <c r="D17" s="13">
        <v>3</v>
      </c>
      <c r="E17" s="23">
        <v>3.35</v>
      </c>
      <c r="F17" s="400">
        <f t="shared" si="0"/>
        <v>15</v>
      </c>
      <c r="G17" s="397">
        <v>3</v>
      </c>
      <c r="H17" s="24">
        <v>1.675</v>
      </c>
      <c r="I17" s="403">
        <f t="shared" si="1"/>
        <v>15</v>
      </c>
      <c r="J17" s="407">
        <v>3</v>
      </c>
      <c r="K17" s="24">
        <v>3.32</v>
      </c>
      <c r="L17" s="408">
        <f t="shared" si="2"/>
        <v>15</v>
      </c>
      <c r="M17" s="32">
        <f t="shared" si="3"/>
        <v>125.175</v>
      </c>
    </row>
    <row r="18" spans="2:13" s="1" customFormat="1" ht="19.5" customHeight="1">
      <c r="B18" s="12" t="s">
        <v>799</v>
      </c>
      <c r="C18" s="392">
        <v>25</v>
      </c>
      <c r="D18" s="13">
        <v>3</v>
      </c>
      <c r="E18" s="23">
        <v>3.35</v>
      </c>
      <c r="F18" s="400">
        <f t="shared" si="0"/>
        <v>75</v>
      </c>
      <c r="G18" s="397">
        <v>3</v>
      </c>
      <c r="H18" s="24">
        <v>1.675</v>
      </c>
      <c r="I18" s="403">
        <f t="shared" si="1"/>
        <v>75</v>
      </c>
      <c r="J18" s="407">
        <v>3</v>
      </c>
      <c r="K18" s="24">
        <v>3.32</v>
      </c>
      <c r="L18" s="408">
        <f t="shared" si="2"/>
        <v>75</v>
      </c>
      <c r="M18" s="32">
        <f t="shared" si="3"/>
        <v>625.875</v>
      </c>
    </row>
    <row r="19" spans="2:13" s="1" customFormat="1" ht="19.5" customHeight="1">
      <c r="B19" s="12" t="s">
        <v>76</v>
      </c>
      <c r="C19" s="392">
        <v>48</v>
      </c>
      <c r="D19" s="13">
        <v>3</v>
      </c>
      <c r="E19" s="23">
        <v>3.35</v>
      </c>
      <c r="F19" s="400">
        <f t="shared" si="0"/>
        <v>144</v>
      </c>
      <c r="G19" s="397">
        <v>3</v>
      </c>
      <c r="H19" s="24">
        <v>1.675</v>
      </c>
      <c r="I19" s="403">
        <f t="shared" si="1"/>
        <v>144</v>
      </c>
      <c r="J19" s="407">
        <v>3</v>
      </c>
      <c r="K19" s="24">
        <v>3.32</v>
      </c>
      <c r="L19" s="408">
        <f t="shared" si="2"/>
        <v>144</v>
      </c>
      <c r="M19" s="32">
        <f t="shared" si="3"/>
        <v>1201.68</v>
      </c>
    </row>
    <row r="20" spans="2:13" s="1" customFormat="1" ht="19.5" customHeight="1">
      <c r="B20" s="12" t="s">
        <v>694</v>
      </c>
      <c r="C20" s="392">
        <v>80</v>
      </c>
      <c r="D20" s="13">
        <v>0</v>
      </c>
      <c r="E20" s="23">
        <v>3.35</v>
      </c>
      <c r="F20" s="400">
        <f>C20*D20</f>
        <v>0</v>
      </c>
      <c r="G20" s="397">
        <v>4</v>
      </c>
      <c r="H20" s="24">
        <v>1.675</v>
      </c>
      <c r="I20" s="403">
        <f>C20*G20</f>
        <v>320</v>
      </c>
      <c r="J20" s="407">
        <v>2</v>
      </c>
      <c r="K20" s="24">
        <v>3.32</v>
      </c>
      <c r="L20" s="408">
        <f>C20*J20</f>
        <v>160</v>
      </c>
      <c r="M20" s="32">
        <f>E20*F20+H20*I20+K20*L20</f>
        <v>1067.1999999999998</v>
      </c>
    </row>
    <row r="21" spans="2:13" s="1" customFormat="1" ht="19.5" customHeight="1">
      <c r="B21" s="12" t="s">
        <v>679</v>
      </c>
      <c r="C21" s="393">
        <v>60</v>
      </c>
      <c r="D21" s="13">
        <v>0</v>
      </c>
      <c r="E21" s="23">
        <v>3.35</v>
      </c>
      <c r="F21" s="400">
        <f t="shared" si="0"/>
        <v>0</v>
      </c>
      <c r="G21" s="397">
        <v>0</v>
      </c>
      <c r="H21" s="24">
        <v>1.675</v>
      </c>
      <c r="I21" s="403">
        <f t="shared" si="1"/>
        <v>0</v>
      </c>
      <c r="J21" s="407">
        <v>3</v>
      </c>
      <c r="K21" s="24">
        <v>3.32</v>
      </c>
      <c r="L21" s="408">
        <f t="shared" si="2"/>
        <v>180</v>
      </c>
      <c r="M21" s="32">
        <f t="shared" si="3"/>
        <v>597.6</v>
      </c>
    </row>
    <row r="22" spans="2:13" s="1" customFormat="1" ht="19.5" customHeight="1">
      <c r="B22" s="12" t="s">
        <v>296</v>
      </c>
      <c r="C22" s="392">
        <v>22</v>
      </c>
      <c r="D22" s="13">
        <v>3</v>
      </c>
      <c r="E22" s="23">
        <v>3.35</v>
      </c>
      <c r="F22" s="400">
        <f t="shared" si="0"/>
        <v>66</v>
      </c>
      <c r="G22" s="397">
        <v>3</v>
      </c>
      <c r="H22" s="24">
        <v>1.675</v>
      </c>
      <c r="I22" s="403">
        <f t="shared" si="1"/>
        <v>66</v>
      </c>
      <c r="J22" s="407">
        <v>3</v>
      </c>
      <c r="K22" s="24">
        <v>3.32</v>
      </c>
      <c r="L22" s="408">
        <f t="shared" si="2"/>
        <v>66</v>
      </c>
      <c r="M22" s="32">
        <f t="shared" si="3"/>
        <v>550.77</v>
      </c>
    </row>
    <row r="23" spans="2:13" s="1" customFormat="1" ht="19.5" customHeight="1">
      <c r="B23" s="12" t="s">
        <v>77</v>
      </c>
      <c r="C23" s="392">
        <v>21</v>
      </c>
      <c r="D23" s="13">
        <v>3</v>
      </c>
      <c r="E23" s="23">
        <v>3.35</v>
      </c>
      <c r="F23" s="400">
        <f t="shared" si="0"/>
        <v>63</v>
      </c>
      <c r="G23" s="397">
        <v>3</v>
      </c>
      <c r="H23" s="24">
        <v>1.675</v>
      </c>
      <c r="I23" s="403">
        <f t="shared" si="1"/>
        <v>63</v>
      </c>
      <c r="J23" s="407">
        <v>3</v>
      </c>
      <c r="K23" s="24">
        <v>3.32</v>
      </c>
      <c r="L23" s="408">
        <f t="shared" si="2"/>
        <v>63</v>
      </c>
      <c r="M23" s="32">
        <f t="shared" si="3"/>
        <v>525.735</v>
      </c>
    </row>
    <row r="24" spans="2:13" s="1" customFormat="1" ht="19.5" customHeight="1">
      <c r="B24" s="12" t="s">
        <v>178</v>
      </c>
      <c r="C24" s="392">
        <v>24</v>
      </c>
      <c r="D24" s="14">
        <v>3</v>
      </c>
      <c r="E24" s="23">
        <v>3.35</v>
      </c>
      <c r="F24" s="400">
        <f t="shared" si="0"/>
        <v>72</v>
      </c>
      <c r="G24" s="398">
        <v>3</v>
      </c>
      <c r="H24" s="24">
        <v>1.675</v>
      </c>
      <c r="I24" s="403">
        <f t="shared" si="1"/>
        <v>72</v>
      </c>
      <c r="J24" s="407">
        <v>3</v>
      </c>
      <c r="K24" s="24">
        <v>3.32</v>
      </c>
      <c r="L24" s="408">
        <f>C24*J24</f>
        <v>72</v>
      </c>
      <c r="M24" s="32">
        <f t="shared" si="3"/>
        <v>600.84</v>
      </c>
    </row>
    <row r="25" spans="2:13" s="1" customFormat="1" ht="19.5" customHeight="1" thickBot="1">
      <c r="B25" s="12" t="s">
        <v>78</v>
      </c>
      <c r="C25" s="392">
        <v>12</v>
      </c>
      <c r="D25" s="14">
        <v>3</v>
      </c>
      <c r="E25" s="23">
        <v>3.35</v>
      </c>
      <c r="F25" s="400">
        <f t="shared" si="0"/>
        <v>36</v>
      </c>
      <c r="G25" s="398">
        <v>3</v>
      </c>
      <c r="H25" s="24">
        <v>1.675</v>
      </c>
      <c r="I25" s="403">
        <f t="shared" si="1"/>
        <v>36</v>
      </c>
      <c r="J25" s="407">
        <v>3</v>
      </c>
      <c r="K25" s="24">
        <v>3.32</v>
      </c>
      <c r="L25" s="408">
        <f t="shared" si="2"/>
        <v>36</v>
      </c>
      <c r="M25" s="32">
        <f t="shared" si="3"/>
        <v>300.42</v>
      </c>
    </row>
    <row r="26" spans="2:13" s="1" customFormat="1" ht="19.5" customHeight="1" thickBot="1">
      <c r="B26" s="21"/>
      <c r="C26" s="22"/>
      <c r="D26" s="501" t="s">
        <v>339</v>
      </c>
      <c r="E26" s="502"/>
      <c r="F26" s="503"/>
      <c r="G26" s="504" t="s">
        <v>216</v>
      </c>
      <c r="H26" s="505"/>
      <c r="I26" s="506"/>
      <c r="J26" s="504" t="s">
        <v>228</v>
      </c>
      <c r="K26" s="505"/>
      <c r="L26" s="505"/>
      <c r="M26" s="30" t="s">
        <v>297</v>
      </c>
    </row>
    <row r="27" spans="2:13" s="1" customFormat="1" ht="21.75" customHeight="1" thickBot="1">
      <c r="B27" s="4" t="s">
        <v>72</v>
      </c>
      <c r="C27" s="509" t="s">
        <v>0</v>
      </c>
      <c r="D27" s="493" t="s">
        <v>292</v>
      </c>
      <c r="E27" s="511" t="s">
        <v>314</v>
      </c>
      <c r="F27" s="507" t="s">
        <v>315</v>
      </c>
      <c r="G27" s="493" t="s">
        <v>292</v>
      </c>
      <c r="H27" s="495" t="s">
        <v>314</v>
      </c>
      <c r="I27" s="507" t="s">
        <v>315</v>
      </c>
      <c r="J27" s="493" t="s">
        <v>292</v>
      </c>
      <c r="K27" s="495" t="s">
        <v>314</v>
      </c>
      <c r="L27" s="497" t="s">
        <v>315</v>
      </c>
      <c r="M27" s="499" t="s">
        <v>311</v>
      </c>
    </row>
    <row r="28" spans="2:13" s="1" customFormat="1" ht="21.75" customHeight="1" thickBot="1">
      <c r="B28" s="22" t="s">
        <v>293</v>
      </c>
      <c r="C28" s="510"/>
      <c r="D28" s="494"/>
      <c r="E28" s="512"/>
      <c r="F28" s="508"/>
      <c r="G28" s="494"/>
      <c r="H28" s="496"/>
      <c r="I28" s="508"/>
      <c r="J28" s="494"/>
      <c r="K28" s="496"/>
      <c r="L28" s="498"/>
      <c r="M28" s="500"/>
    </row>
    <row r="29" spans="2:13" s="1" customFormat="1" ht="19.5" customHeight="1">
      <c r="B29" s="12" t="s">
        <v>227</v>
      </c>
      <c r="C29" s="392">
        <v>35</v>
      </c>
      <c r="D29" s="14">
        <v>3</v>
      </c>
      <c r="E29" s="23">
        <v>3.35</v>
      </c>
      <c r="F29" s="400">
        <f t="shared" si="0"/>
        <v>105</v>
      </c>
      <c r="G29" s="398">
        <v>3</v>
      </c>
      <c r="H29" s="24">
        <v>1.675</v>
      </c>
      <c r="I29" s="403">
        <f t="shared" si="1"/>
        <v>105</v>
      </c>
      <c r="J29" s="407">
        <v>3</v>
      </c>
      <c r="K29" s="24">
        <v>3.32</v>
      </c>
      <c r="L29" s="408">
        <f t="shared" si="2"/>
        <v>105</v>
      </c>
      <c r="M29" s="32">
        <f t="shared" si="3"/>
        <v>876.2249999999999</v>
      </c>
    </row>
    <row r="30" spans="2:13" s="1" customFormat="1" ht="19.5" customHeight="1" thickBot="1">
      <c r="B30" s="423" t="s">
        <v>160</v>
      </c>
      <c r="C30" s="394">
        <v>25</v>
      </c>
      <c r="D30" s="395">
        <v>3</v>
      </c>
      <c r="E30" s="427">
        <v>3.35</v>
      </c>
      <c r="F30" s="401">
        <f t="shared" si="0"/>
        <v>75</v>
      </c>
      <c r="G30" s="424">
        <v>3</v>
      </c>
      <c r="H30" s="428">
        <v>1.675</v>
      </c>
      <c r="I30" s="425">
        <f t="shared" si="1"/>
        <v>75</v>
      </c>
      <c r="J30" s="429">
        <v>3</v>
      </c>
      <c r="K30" s="428">
        <v>3.32</v>
      </c>
      <c r="L30" s="430">
        <f t="shared" si="2"/>
        <v>75</v>
      </c>
      <c r="M30" s="426">
        <f t="shared" si="3"/>
        <v>625.875</v>
      </c>
    </row>
    <row r="31" spans="2:13" s="1" customFormat="1" ht="19.5" customHeight="1">
      <c r="B31" s="12" t="s">
        <v>800</v>
      </c>
      <c r="C31" s="392">
        <v>22</v>
      </c>
      <c r="D31" s="14">
        <v>3</v>
      </c>
      <c r="E31" s="23">
        <v>3.35</v>
      </c>
      <c r="F31" s="400">
        <f>C31*D31</f>
        <v>66</v>
      </c>
      <c r="G31" s="398">
        <v>3</v>
      </c>
      <c r="H31" s="24">
        <v>1.675</v>
      </c>
      <c r="I31" s="403">
        <f>C31*G31</f>
        <v>66</v>
      </c>
      <c r="J31" s="407">
        <v>3</v>
      </c>
      <c r="K31" s="24">
        <v>3.32</v>
      </c>
      <c r="L31" s="408">
        <f>C31*J31</f>
        <v>66</v>
      </c>
      <c r="M31" s="32">
        <f>E31*F31+H31*I31+K31*L31</f>
        <v>550.77</v>
      </c>
    </row>
    <row r="32" spans="2:13" s="1" customFormat="1" ht="19.5" customHeight="1">
      <c r="B32" s="12" t="s">
        <v>801</v>
      </c>
      <c r="C32" s="392">
        <v>6</v>
      </c>
      <c r="D32" s="14">
        <v>3</v>
      </c>
      <c r="E32" s="23">
        <v>3.35</v>
      </c>
      <c r="F32" s="400">
        <f>C32*D32</f>
        <v>18</v>
      </c>
      <c r="G32" s="398">
        <v>3</v>
      </c>
      <c r="H32" s="24">
        <v>1.675</v>
      </c>
      <c r="I32" s="403">
        <f>C32*G32</f>
        <v>18</v>
      </c>
      <c r="J32" s="407">
        <v>3</v>
      </c>
      <c r="K32" s="24">
        <v>3.32</v>
      </c>
      <c r="L32" s="408">
        <f>C32*J32</f>
        <v>18</v>
      </c>
      <c r="M32" s="32">
        <f>E32*F32+H32*I32+K32*L32</f>
        <v>150.21</v>
      </c>
    </row>
    <row r="33" spans="2:13" s="1" customFormat="1" ht="19.5" customHeight="1">
      <c r="B33" s="12" t="s">
        <v>802</v>
      </c>
      <c r="C33" s="392">
        <v>12</v>
      </c>
      <c r="D33" s="14">
        <v>3</v>
      </c>
      <c r="E33" s="23">
        <v>3.35</v>
      </c>
      <c r="F33" s="400">
        <f>C33*D33</f>
        <v>36</v>
      </c>
      <c r="G33" s="398">
        <v>3</v>
      </c>
      <c r="H33" s="24">
        <v>1.675</v>
      </c>
      <c r="I33" s="403">
        <f>C33*G33</f>
        <v>36</v>
      </c>
      <c r="J33" s="407">
        <v>3</v>
      </c>
      <c r="K33" s="24">
        <v>3.32</v>
      </c>
      <c r="L33" s="408">
        <f>C33*J33</f>
        <v>36</v>
      </c>
      <c r="M33" s="32">
        <f>E33*F33+H33*I33+K33*L33</f>
        <v>300.42</v>
      </c>
    </row>
    <row r="34" spans="2:13" s="1" customFormat="1" ht="19.5" customHeight="1">
      <c r="B34" s="12" t="s">
        <v>30</v>
      </c>
      <c r="C34" s="392">
        <v>113</v>
      </c>
      <c r="D34" s="14">
        <v>3</v>
      </c>
      <c r="E34" s="23">
        <v>3.35</v>
      </c>
      <c r="F34" s="400">
        <f t="shared" si="0"/>
        <v>339</v>
      </c>
      <c r="G34" s="398">
        <v>3</v>
      </c>
      <c r="H34" s="24">
        <v>1.675</v>
      </c>
      <c r="I34" s="403">
        <f t="shared" si="1"/>
        <v>339</v>
      </c>
      <c r="J34" s="407">
        <v>3</v>
      </c>
      <c r="K34" s="24">
        <v>3.32</v>
      </c>
      <c r="L34" s="408">
        <f t="shared" si="2"/>
        <v>339</v>
      </c>
      <c r="M34" s="32">
        <f t="shared" si="3"/>
        <v>2828.955</v>
      </c>
    </row>
    <row r="35" spans="2:13" s="1" customFormat="1" ht="19.5" customHeight="1">
      <c r="B35" s="12" t="s">
        <v>393</v>
      </c>
      <c r="C35" s="392">
        <v>8</v>
      </c>
      <c r="D35" s="14">
        <v>3</v>
      </c>
      <c r="E35" s="23">
        <v>3.35</v>
      </c>
      <c r="F35" s="400">
        <f t="shared" si="0"/>
        <v>24</v>
      </c>
      <c r="G35" s="398">
        <v>3</v>
      </c>
      <c r="H35" s="24">
        <v>1.675</v>
      </c>
      <c r="I35" s="403">
        <f>C35*G35</f>
        <v>24</v>
      </c>
      <c r="J35" s="407">
        <v>3</v>
      </c>
      <c r="K35" s="24">
        <v>3.32</v>
      </c>
      <c r="L35" s="408">
        <f t="shared" si="2"/>
        <v>24</v>
      </c>
      <c r="M35" s="32">
        <f t="shared" si="3"/>
        <v>200.28</v>
      </c>
    </row>
    <row r="36" spans="2:13" s="1" customFormat="1" ht="19.5" customHeight="1">
      <c r="B36" s="12" t="s">
        <v>685</v>
      </c>
      <c r="C36" s="392">
        <v>55</v>
      </c>
      <c r="D36" s="14">
        <v>3</v>
      </c>
      <c r="E36" s="23">
        <v>3.35</v>
      </c>
      <c r="F36" s="400">
        <f t="shared" si="0"/>
        <v>165</v>
      </c>
      <c r="G36" s="398">
        <v>1</v>
      </c>
      <c r="H36" s="24">
        <v>1.675</v>
      </c>
      <c r="I36" s="403">
        <f t="shared" si="1"/>
        <v>55</v>
      </c>
      <c r="J36" s="407">
        <v>2</v>
      </c>
      <c r="K36" s="24">
        <v>3.32</v>
      </c>
      <c r="L36" s="408">
        <f t="shared" si="2"/>
        <v>110</v>
      </c>
      <c r="M36" s="32">
        <f t="shared" si="3"/>
        <v>1010.075</v>
      </c>
    </row>
    <row r="37" spans="2:13" s="1" customFormat="1" ht="19.5" customHeight="1">
      <c r="B37" s="12" t="s">
        <v>682</v>
      </c>
      <c r="C37" s="392">
        <v>10</v>
      </c>
      <c r="D37" s="14">
        <v>3</v>
      </c>
      <c r="E37" s="23">
        <v>3.35</v>
      </c>
      <c r="F37" s="400">
        <f t="shared" si="0"/>
        <v>30</v>
      </c>
      <c r="G37" s="398">
        <v>3</v>
      </c>
      <c r="H37" s="24">
        <v>1.675</v>
      </c>
      <c r="I37" s="403">
        <f t="shared" si="1"/>
        <v>30</v>
      </c>
      <c r="J37" s="407">
        <v>3</v>
      </c>
      <c r="K37" s="24">
        <v>3.32</v>
      </c>
      <c r="L37" s="408">
        <f t="shared" si="2"/>
        <v>30</v>
      </c>
      <c r="M37" s="32">
        <f t="shared" si="3"/>
        <v>250.35</v>
      </c>
    </row>
    <row r="38" spans="2:13" s="1" customFormat="1" ht="19.5" customHeight="1">
      <c r="B38" s="12" t="s">
        <v>677</v>
      </c>
      <c r="C38" s="392">
        <v>22</v>
      </c>
      <c r="D38" s="14">
        <v>3</v>
      </c>
      <c r="E38" s="23">
        <v>3.35</v>
      </c>
      <c r="F38" s="400">
        <f t="shared" si="0"/>
        <v>66</v>
      </c>
      <c r="G38" s="398">
        <v>3</v>
      </c>
      <c r="H38" s="24">
        <v>1.675</v>
      </c>
      <c r="I38" s="403">
        <f t="shared" si="1"/>
        <v>66</v>
      </c>
      <c r="J38" s="407">
        <v>3</v>
      </c>
      <c r="K38" s="24">
        <v>3.32</v>
      </c>
      <c r="L38" s="408">
        <f t="shared" si="2"/>
        <v>66</v>
      </c>
      <c r="M38" s="32">
        <f t="shared" si="3"/>
        <v>550.77</v>
      </c>
    </row>
    <row r="39" spans="2:13" s="1" customFormat="1" ht="19.5" customHeight="1">
      <c r="B39" s="12" t="s">
        <v>683</v>
      </c>
      <c r="C39" s="392">
        <v>50</v>
      </c>
      <c r="D39" s="14">
        <v>3</v>
      </c>
      <c r="E39" s="23">
        <v>3.35</v>
      </c>
      <c r="F39" s="400">
        <f t="shared" si="0"/>
        <v>150</v>
      </c>
      <c r="G39" s="398">
        <v>3</v>
      </c>
      <c r="H39" s="24">
        <v>1.675</v>
      </c>
      <c r="I39" s="403">
        <f t="shared" si="1"/>
        <v>150</v>
      </c>
      <c r="J39" s="407">
        <v>3</v>
      </c>
      <c r="K39" s="24">
        <v>3.32</v>
      </c>
      <c r="L39" s="408">
        <f t="shared" si="2"/>
        <v>150</v>
      </c>
      <c r="M39" s="32">
        <f t="shared" si="3"/>
        <v>1251.75</v>
      </c>
    </row>
    <row r="40" spans="2:13" s="1" customFormat="1" ht="19.5" customHeight="1">
      <c r="B40" s="12" t="s">
        <v>689</v>
      </c>
      <c r="C40" s="392">
        <v>5</v>
      </c>
      <c r="D40" s="14">
        <v>3</v>
      </c>
      <c r="E40" s="23">
        <v>3.35</v>
      </c>
      <c r="F40" s="400">
        <f t="shared" si="0"/>
        <v>15</v>
      </c>
      <c r="G40" s="398">
        <v>1</v>
      </c>
      <c r="H40" s="24">
        <v>1.675</v>
      </c>
      <c r="I40" s="403">
        <f t="shared" si="1"/>
        <v>5</v>
      </c>
      <c r="J40" s="407">
        <v>2</v>
      </c>
      <c r="K40" s="24">
        <v>3.32</v>
      </c>
      <c r="L40" s="408">
        <f t="shared" si="2"/>
        <v>10</v>
      </c>
      <c r="M40" s="32">
        <f t="shared" si="3"/>
        <v>91.82499999999999</v>
      </c>
    </row>
    <row r="41" spans="2:13" s="1" customFormat="1" ht="19.5" customHeight="1">
      <c r="B41" s="12" t="s">
        <v>681</v>
      </c>
      <c r="C41" s="392">
        <v>82</v>
      </c>
      <c r="D41" s="14">
        <v>3</v>
      </c>
      <c r="E41" s="23">
        <v>3.35</v>
      </c>
      <c r="F41" s="400">
        <f t="shared" si="0"/>
        <v>246</v>
      </c>
      <c r="G41" s="398">
        <v>3</v>
      </c>
      <c r="H41" s="24">
        <v>1.675</v>
      </c>
      <c r="I41" s="403">
        <f t="shared" si="1"/>
        <v>246</v>
      </c>
      <c r="J41" s="407">
        <v>3</v>
      </c>
      <c r="K41" s="24">
        <v>3.32</v>
      </c>
      <c r="L41" s="408">
        <f t="shared" si="2"/>
        <v>246</v>
      </c>
      <c r="M41" s="32">
        <f t="shared" si="3"/>
        <v>2052.87</v>
      </c>
    </row>
    <row r="42" spans="2:13" s="1" customFormat="1" ht="19.5" customHeight="1">
      <c r="B42" s="12" t="s">
        <v>80</v>
      </c>
      <c r="C42" s="392">
        <v>20</v>
      </c>
      <c r="D42" s="14">
        <v>3</v>
      </c>
      <c r="E42" s="23">
        <v>3.35</v>
      </c>
      <c r="F42" s="400">
        <f t="shared" si="0"/>
        <v>60</v>
      </c>
      <c r="G42" s="398">
        <v>3</v>
      </c>
      <c r="H42" s="24">
        <v>1.675</v>
      </c>
      <c r="I42" s="403">
        <f t="shared" si="1"/>
        <v>60</v>
      </c>
      <c r="J42" s="407">
        <v>3</v>
      </c>
      <c r="K42" s="24">
        <v>3.32</v>
      </c>
      <c r="L42" s="408">
        <f t="shared" si="2"/>
        <v>60</v>
      </c>
      <c r="M42" s="32">
        <f t="shared" si="3"/>
        <v>500.7</v>
      </c>
    </row>
    <row r="43" spans="2:13" s="1" customFormat="1" ht="19.5" customHeight="1">
      <c r="B43" s="12" t="s">
        <v>170</v>
      </c>
      <c r="C43" s="392">
        <v>20</v>
      </c>
      <c r="D43" s="14">
        <v>3</v>
      </c>
      <c r="E43" s="23">
        <v>3.35</v>
      </c>
      <c r="F43" s="400">
        <f t="shared" si="0"/>
        <v>60</v>
      </c>
      <c r="G43" s="398">
        <v>3</v>
      </c>
      <c r="H43" s="24">
        <v>1.675</v>
      </c>
      <c r="I43" s="403">
        <f t="shared" si="1"/>
        <v>60</v>
      </c>
      <c r="J43" s="407">
        <v>3</v>
      </c>
      <c r="K43" s="24">
        <v>3.32</v>
      </c>
      <c r="L43" s="408">
        <f t="shared" si="2"/>
        <v>60</v>
      </c>
      <c r="M43" s="32">
        <f t="shared" si="3"/>
        <v>500.7</v>
      </c>
    </row>
    <row r="44" spans="2:13" s="1" customFormat="1" ht="19.5" customHeight="1">
      <c r="B44" s="12" t="s">
        <v>81</v>
      </c>
      <c r="C44" s="392">
        <v>27</v>
      </c>
      <c r="D44" s="14">
        <v>3</v>
      </c>
      <c r="E44" s="23">
        <v>3.35</v>
      </c>
      <c r="F44" s="400">
        <f t="shared" si="0"/>
        <v>81</v>
      </c>
      <c r="G44" s="398">
        <v>3</v>
      </c>
      <c r="H44" s="24">
        <v>1.675</v>
      </c>
      <c r="I44" s="403">
        <f t="shared" si="1"/>
        <v>81</v>
      </c>
      <c r="J44" s="407">
        <v>3</v>
      </c>
      <c r="K44" s="24">
        <v>3.32</v>
      </c>
      <c r="L44" s="408">
        <f t="shared" si="2"/>
        <v>81</v>
      </c>
      <c r="M44" s="32">
        <f t="shared" si="3"/>
        <v>675.9449999999999</v>
      </c>
    </row>
    <row r="45" spans="2:13" s="1" customFormat="1" ht="19.5" customHeight="1">
      <c r="B45" s="12" t="s">
        <v>9</v>
      </c>
      <c r="C45" s="392">
        <v>65</v>
      </c>
      <c r="D45" s="14">
        <v>3</v>
      </c>
      <c r="E45" s="23">
        <v>3.35</v>
      </c>
      <c r="F45" s="400">
        <f t="shared" si="0"/>
        <v>195</v>
      </c>
      <c r="G45" s="398">
        <v>3</v>
      </c>
      <c r="H45" s="24">
        <v>1.675</v>
      </c>
      <c r="I45" s="403">
        <f t="shared" si="1"/>
        <v>195</v>
      </c>
      <c r="J45" s="407">
        <v>3</v>
      </c>
      <c r="K45" s="24">
        <v>3.32</v>
      </c>
      <c r="L45" s="408">
        <f t="shared" si="2"/>
        <v>195</v>
      </c>
      <c r="M45" s="32">
        <f t="shared" si="3"/>
        <v>1627.275</v>
      </c>
    </row>
    <row r="46" spans="2:13" s="1" customFormat="1" ht="19.5" customHeight="1">
      <c r="B46" s="12" t="s">
        <v>364</v>
      </c>
      <c r="C46" s="392">
        <v>26</v>
      </c>
      <c r="D46" s="14">
        <v>3</v>
      </c>
      <c r="E46" s="23">
        <v>3.35</v>
      </c>
      <c r="F46" s="400">
        <f t="shared" si="0"/>
        <v>78</v>
      </c>
      <c r="G46" s="398">
        <v>3</v>
      </c>
      <c r="H46" s="24">
        <v>1.675</v>
      </c>
      <c r="I46" s="403">
        <f t="shared" si="1"/>
        <v>78</v>
      </c>
      <c r="J46" s="407">
        <v>3</v>
      </c>
      <c r="K46" s="24">
        <v>3.32</v>
      </c>
      <c r="L46" s="408">
        <f t="shared" si="2"/>
        <v>78</v>
      </c>
      <c r="M46" s="32">
        <f t="shared" si="3"/>
        <v>650.9100000000001</v>
      </c>
    </row>
    <row r="47" spans="2:13" s="1" customFormat="1" ht="19.5" customHeight="1">
      <c r="B47" s="12" t="s">
        <v>684</v>
      </c>
      <c r="C47" s="392">
        <v>35</v>
      </c>
      <c r="D47" s="14">
        <v>0</v>
      </c>
      <c r="E47" s="23">
        <v>3.35</v>
      </c>
      <c r="F47" s="400">
        <f t="shared" si="0"/>
        <v>0</v>
      </c>
      <c r="G47" s="398">
        <v>0</v>
      </c>
      <c r="H47" s="24">
        <v>1.675</v>
      </c>
      <c r="I47" s="403">
        <f t="shared" si="1"/>
        <v>0</v>
      </c>
      <c r="J47" s="407">
        <v>0</v>
      </c>
      <c r="K47" s="24">
        <v>3.32</v>
      </c>
      <c r="L47" s="408">
        <f>C47*J47</f>
        <v>0</v>
      </c>
      <c r="M47" s="32">
        <f t="shared" si="3"/>
        <v>0</v>
      </c>
    </row>
    <row r="48" spans="2:13" s="1" customFormat="1" ht="19.5" customHeight="1">
      <c r="B48" s="12" t="s">
        <v>686</v>
      </c>
      <c r="C48" s="392">
        <v>20</v>
      </c>
      <c r="D48" s="14">
        <v>0</v>
      </c>
      <c r="E48" s="23">
        <v>3.35</v>
      </c>
      <c r="F48" s="400">
        <f t="shared" si="0"/>
        <v>0</v>
      </c>
      <c r="G48" s="398">
        <v>1</v>
      </c>
      <c r="H48" s="24">
        <v>1.675</v>
      </c>
      <c r="I48" s="403">
        <f t="shared" si="1"/>
        <v>20</v>
      </c>
      <c r="J48" s="407">
        <v>2</v>
      </c>
      <c r="K48" s="24">
        <v>3.32</v>
      </c>
      <c r="L48" s="408">
        <f t="shared" si="2"/>
        <v>40</v>
      </c>
      <c r="M48" s="32">
        <f t="shared" si="3"/>
        <v>166.29999999999998</v>
      </c>
    </row>
    <row r="49" spans="2:13" s="1" customFormat="1" ht="19.5" customHeight="1">
      <c r="B49" s="12" t="s">
        <v>687</v>
      </c>
      <c r="C49" s="392">
        <v>13</v>
      </c>
      <c r="D49" s="14">
        <v>0</v>
      </c>
      <c r="E49" s="23">
        <v>3.35</v>
      </c>
      <c r="F49" s="400">
        <f t="shared" si="0"/>
        <v>0</v>
      </c>
      <c r="G49" s="398">
        <v>0</v>
      </c>
      <c r="H49" s="24">
        <v>1.675</v>
      </c>
      <c r="I49" s="403">
        <f t="shared" si="1"/>
        <v>0</v>
      </c>
      <c r="J49" s="407">
        <v>0</v>
      </c>
      <c r="K49" s="24">
        <v>3.32</v>
      </c>
      <c r="L49" s="408">
        <f t="shared" si="2"/>
        <v>0</v>
      </c>
      <c r="M49" s="32">
        <f t="shared" si="3"/>
        <v>0</v>
      </c>
    </row>
    <row r="50" spans="2:13" s="1" customFormat="1" ht="19.5" customHeight="1">
      <c r="B50" s="12" t="s">
        <v>82</v>
      </c>
      <c r="C50" s="392">
        <v>8</v>
      </c>
      <c r="D50" s="14">
        <v>3</v>
      </c>
      <c r="E50" s="23">
        <v>3.35</v>
      </c>
      <c r="F50" s="400">
        <f t="shared" si="0"/>
        <v>24</v>
      </c>
      <c r="G50" s="398">
        <v>3</v>
      </c>
      <c r="H50" s="24">
        <v>1.675</v>
      </c>
      <c r="I50" s="403">
        <f t="shared" si="1"/>
        <v>24</v>
      </c>
      <c r="J50" s="407">
        <v>3</v>
      </c>
      <c r="K50" s="24">
        <v>3.32</v>
      </c>
      <c r="L50" s="408">
        <f t="shared" si="2"/>
        <v>24</v>
      </c>
      <c r="M50" s="32">
        <f t="shared" si="3"/>
        <v>200.28</v>
      </c>
    </row>
    <row r="51" spans="2:13" s="1" customFormat="1" ht="19.5" customHeight="1">
      <c r="B51" s="12" t="s">
        <v>358</v>
      </c>
      <c r="C51" s="392">
        <v>40</v>
      </c>
      <c r="D51" s="14">
        <v>3</v>
      </c>
      <c r="E51" s="23">
        <v>3.35</v>
      </c>
      <c r="F51" s="400">
        <f t="shared" si="0"/>
        <v>120</v>
      </c>
      <c r="G51" s="398">
        <v>1</v>
      </c>
      <c r="H51" s="24">
        <v>1.675</v>
      </c>
      <c r="I51" s="403">
        <f t="shared" si="1"/>
        <v>40</v>
      </c>
      <c r="J51" s="392">
        <v>1</v>
      </c>
      <c r="K51" s="24">
        <v>3.32</v>
      </c>
      <c r="L51" s="408">
        <f t="shared" si="2"/>
        <v>40</v>
      </c>
      <c r="M51" s="32">
        <f t="shared" si="3"/>
        <v>601.8</v>
      </c>
    </row>
    <row r="52" spans="2:13" s="1" customFormat="1" ht="19.5" customHeight="1">
      <c r="B52" s="12" t="s">
        <v>167</v>
      </c>
      <c r="C52" s="392">
        <v>35</v>
      </c>
      <c r="D52" s="14">
        <v>3</v>
      </c>
      <c r="E52" s="23">
        <v>3.35</v>
      </c>
      <c r="F52" s="400">
        <f t="shared" si="0"/>
        <v>105</v>
      </c>
      <c r="G52" s="398">
        <v>1</v>
      </c>
      <c r="H52" s="24">
        <v>1.675</v>
      </c>
      <c r="I52" s="403">
        <f t="shared" si="1"/>
        <v>35</v>
      </c>
      <c r="J52" s="392">
        <v>1</v>
      </c>
      <c r="K52" s="24">
        <v>3.32</v>
      </c>
      <c r="L52" s="408">
        <f t="shared" si="2"/>
        <v>35</v>
      </c>
      <c r="M52" s="32">
        <f t="shared" si="3"/>
        <v>526.575</v>
      </c>
    </row>
    <row r="53" spans="2:13" s="1" customFormat="1" ht="19.5" customHeight="1">
      <c r="B53" s="12" t="s">
        <v>370</v>
      </c>
      <c r="C53" s="392">
        <v>153</v>
      </c>
      <c r="D53" s="14">
        <v>3</v>
      </c>
      <c r="E53" s="23">
        <v>3.35</v>
      </c>
      <c r="F53" s="400">
        <f t="shared" si="0"/>
        <v>459</v>
      </c>
      <c r="G53" s="398">
        <v>3</v>
      </c>
      <c r="H53" s="24">
        <v>1.675</v>
      </c>
      <c r="I53" s="403">
        <f t="shared" si="1"/>
        <v>459</v>
      </c>
      <c r="J53" s="392">
        <v>3</v>
      </c>
      <c r="K53" s="24">
        <v>3.32</v>
      </c>
      <c r="L53" s="408">
        <f t="shared" si="2"/>
        <v>459</v>
      </c>
      <c r="M53" s="32">
        <f t="shared" si="3"/>
        <v>3830.3550000000005</v>
      </c>
    </row>
    <row r="54" spans="2:13" s="1" customFormat="1" ht="19.5" customHeight="1">
      <c r="B54" s="12" t="s">
        <v>226</v>
      </c>
      <c r="C54" s="392">
        <v>186</v>
      </c>
      <c r="D54" s="14">
        <v>3</v>
      </c>
      <c r="E54" s="23">
        <v>3.35</v>
      </c>
      <c r="F54" s="400">
        <v>300</v>
      </c>
      <c r="G54" s="398">
        <v>3</v>
      </c>
      <c r="H54" s="24">
        <v>1.675</v>
      </c>
      <c r="I54" s="403">
        <f t="shared" si="1"/>
        <v>558</v>
      </c>
      <c r="J54" s="392">
        <v>3</v>
      </c>
      <c r="K54" s="24">
        <v>3.32</v>
      </c>
      <c r="L54" s="408">
        <f t="shared" si="2"/>
        <v>558</v>
      </c>
      <c r="M54" s="32">
        <f t="shared" si="3"/>
        <v>3792.21</v>
      </c>
    </row>
    <row r="55" spans="2:13" s="1" customFormat="1" ht="19.5" customHeight="1">
      <c r="B55" s="12" t="s">
        <v>803</v>
      </c>
      <c r="C55" s="392">
        <v>40</v>
      </c>
      <c r="D55" s="14">
        <v>3</v>
      </c>
      <c r="E55" s="23">
        <v>3.35</v>
      </c>
      <c r="F55" s="400">
        <f>C55*D55</f>
        <v>120</v>
      </c>
      <c r="G55" s="398">
        <v>2</v>
      </c>
      <c r="H55" s="24">
        <v>1.675</v>
      </c>
      <c r="I55" s="403">
        <f>C55*G55</f>
        <v>80</v>
      </c>
      <c r="J55" s="392">
        <v>3</v>
      </c>
      <c r="K55" s="24">
        <v>3.32</v>
      </c>
      <c r="L55" s="408">
        <f>C55*J55</f>
        <v>120</v>
      </c>
      <c r="M55" s="32">
        <f>E55*F55+H55*I55+K55*L55</f>
        <v>934.4</v>
      </c>
    </row>
    <row r="56" spans="2:13" s="1" customFormat="1" ht="19.5" customHeight="1">
      <c r="B56" s="12" t="s">
        <v>804</v>
      </c>
      <c r="C56" s="392">
        <v>18</v>
      </c>
      <c r="D56" s="14">
        <v>3</v>
      </c>
      <c r="E56" s="23">
        <v>3.35</v>
      </c>
      <c r="F56" s="400">
        <f>C56*D56</f>
        <v>54</v>
      </c>
      <c r="G56" s="398">
        <v>2</v>
      </c>
      <c r="H56" s="24">
        <v>1.675</v>
      </c>
      <c r="I56" s="403">
        <f>C56*G56</f>
        <v>36</v>
      </c>
      <c r="J56" s="392">
        <v>3</v>
      </c>
      <c r="K56" s="24">
        <v>3.32</v>
      </c>
      <c r="L56" s="408">
        <f>C56*J56</f>
        <v>54</v>
      </c>
      <c r="M56" s="32">
        <f>E56*F56+H56*I56+K56*L56</f>
        <v>420.48</v>
      </c>
    </row>
    <row r="57" spans="2:13" s="1" customFormat="1" ht="19.5" customHeight="1">
      <c r="B57" s="12" t="s">
        <v>805</v>
      </c>
      <c r="C57" s="392">
        <v>59</v>
      </c>
      <c r="D57" s="14">
        <v>3</v>
      </c>
      <c r="E57" s="23">
        <v>3.35</v>
      </c>
      <c r="F57" s="400">
        <f>C57*D57</f>
        <v>177</v>
      </c>
      <c r="G57" s="398">
        <v>2</v>
      </c>
      <c r="H57" s="24">
        <v>1.675</v>
      </c>
      <c r="I57" s="403">
        <f>C57*G57</f>
        <v>118</v>
      </c>
      <c r="J57" s="392">
        <v>3</v>
      </c>
      <c r="K57" s="24">
        <v>3.32</v>
      </c>
      <c r="L57" s="408">
        <f>C57*J57</f>
        <v>177</v>
      </c>
      <c r="M57" s="32">
        <f>E57*F57+H57*I57+K57*L57</f>
        <v>1378.24</v>
      </c>
    </row>
    <row r="58" spans="2:13" s="1" customFormat="1" ht="19.5" customHeight="1">
      <c r="B58" s="12" t="s">
        <v>806</v>
      </c>
      <c r="C58" s="392">
        <v>24</v>
      </c>
      <c r="D58" s="14">
        <v>3</v>
      </c>
      <c r="E58" s="23">
        <v>3.35</v>
      </c>
      <c r="F58" s="400">
        <f>C58*D58</f>
        <v>72</v>
      </c>
      <c r="G58" s="398">
        <v>2</v>
      </c>
      <c r="H58" s="24">
        <v>1.675</v>
      </c>
      <c r="I58" s="403">
        <f>C58*G58</f>
        <v>48</v>
      </c>
      <c r="J58" s="392">
        <v>3</v>
      </c>
      <c r="K58" s="24">
        <v>3.32</v>
      </c>
      <c r="L58" s="408">
        <f>C58*J58</f>
        <v>72</v>
      </c>
      <c r="M58" s="32">
        <f>E58*F58+H58*I58+K58*L58</f>
        <v>560.64</v>
      </c>
    </row>
    <row r="59" spans="2:13" s="1" customFormat="1" ht="19.5" customHeight="1" thickBot="1">
      <c r="B59" s="423" t="s">
        <v>369</v>
      </c>
      <c r="C59" s="394">
        <v>236</v>
      </c>
      <c r="D59" s="395">
        <v>3</v>
      </c>
      <c r="E59" s="396">
        <v>3.35</v>
      </c>
      <c r="F59" s="401">
        <v>0</v>
      </c>
      <c r="G59" s="424">
        <v>2</v>
      </c>
      <c r="H59" s="410">
        <v>1.675</v>
      </c>
      <c r="I59" s="425">
        <f t="shared" si="1"/>
        <v>472</v>
      </c>
      <c r="J59" s="394">
        <v>3</v>
      </c>
      <c r="K59" s="410">
        <v>3.32</v>
      </c>
      <c r="L59" s="411">
        <f t="shared" si="2"/>
        <v>708</v>
      </c>
      <c r="M59" s="426">
        <f t="shared" si="3"/>
        <v>3141.16</v>
      </c>
    </row>
    <row r="60" spans="2:13" s="1" customFormat="1" ht="19.5" customHeight="1">
      <c r="B60" s="7"/>
      <c r="C60" s="417"/>
      <c r="D60" s="417"/>
      <c r="E60" s="418"/>
      <c r="F60" s="419"/>
      <c r="G60" s="417"/>
      <c r="H60" s="420"/>
      <c r="I60" s="421"/>
      <c r="J60" s="417"/>
      <c r="K60" s="420"/>
      <c r="L60" s="7"/>
      <c r="M60" s="205"/>
    </row>
    <row r="61" spans="2:13" s="1" customFormat="1" ht="19.5" customHeight="1">
      <c r="B61" s="7"/>
      <c r="C61" s="417"/>
      <c r="D61" s="417"/>
      <c r="E61" s="418"/>
      <c r="F61" s="419"/>
      <c r="G61" s="417"/>
      <c r="H61" s="420"/>
      <c r="I61" s="421"/>
      <c r="J61" s="417"/>
      <c r="K61" s="420"/>
      <c r="L61" s="7"/>
      <c r="M61" s="205"/>
    </row>
    <row r="62" spans="2:13" s="1" customFormat="1" ht="19.5" customHeight="1" thickBot="1">
      <c r="B62" s="7"/>
      <c r="C62" s="417"/>
      <c r="D62" s="417"/>
      <c r="E62" s="418"/>
      <c r="F62" s="419"/>
      <c r="G62" s="417"/>
      <c r="H62" s="420"/>
      <c r="I62" s="421"/>
      <c r="J62" s="417"/>
      <c r="K62" s="420"/>
      <c r="L62" s="7"/>
      <c r="M62" s="205"/>
    </row>
    <row r="63" spans="2:13" s="1" customFormat="1" ht="19.5" customHeight="1" thickBot="1">
      <c r="B63" s="422" t="s">
        <v>83</v>
      </c>
      <c r="C63" s="22"/>
      <c r="D63" s="501" t="s">
        <v>339</v>
      </c>
      <c r="E63" s="502"/>
      <c r="F63" s="503"/>
      <c r="G63" s="504" t="s">
        <v>216</v>
      </c>
      <c r="H63" s="505"/>
      <c r="I63" s="506"/>
      <c r="J63" s="504" t="s">
        <v>228</v>
      </c>
      <c r="K63" s="505"/>
      <c r="L63" s="505"/>
      <c r="M63" s="30" t="s">
        <v>297</v>
      </c>
    </row>
    <row r="64" spans="2:13" s="1" customFormat="1" ht="19.5" customHeight="1">
      <c r="B64" s="11" t="s">
        <v>363</v>
      </c>
      <c r="C64" s="407">
        <v>105</v>
      </c>
      <c r="D64" s="13">
        <v>0</v>
      </c>
      <c r="E64" s="23">
        <v>3.35</v>
      </c>
      <c r="F64" s="416">
        <f>+C64</f>
        <v>105</v>
      </c>
      <c r="G64" s="397">
        <v>1</v>
      </c>
      <c r="H64" s="24">
        <v>1.675</v>
      </c>
      <c r="I64" s="402">
        <f>C64*G64</f>
        <v>105</v>
      </c>
      <c r="J64" s="407">
        <v>1</v>
      </c>
      <c r="K64" s="24">
        <v>3.32</v>
      </c>
      <c r="L64" s="408">
        <f>C64*J64</f>
        <v>105</v>
      </c>
      <c r="M64" s="31">
        <f>+C64*D64*E64+F64*G64*H64+I64*J64*K64</f>
        <v>524.4749999999999</v>
      </c>
    </row>
    <row r="65" spans="2:13" s="1" customFormat="1" ht="19.5" customHeight="1">
      <c r="B65" s="12" t="s">
        <v>84</v>
      </c>
      <c r="C65" s="392">
        <v>25</v>
      </c>
      <c r="D65" s="14">
        <v>0</v>
      </c>
      <c r="E65" s="23">
        <v>3.35</v>
      </c>
      <c r="F65" s="400">
        <f>+C65</f>
        <v>25</v>
      </c>
      <c r="G65" s="398">
        <v>1</v>
      </c>
      <c r="H65" s="24">
        <v>1.675</v>
      </c>
      <c r="I65" s="404">
        <f>+C65</f>
        <v>25</v>
      </c>
      <c r="J65" s="392">
        <v>1</v>
      </c>
      <c r="K65" s="24">
        <v>3.32</v>
      </c>
      <c r="L65" s="409">
        <f>C65*J65</f>
        <v>25</v>
      </c>
      <c r="M65" s="32">
        <f aca="true" t="shared" si="4" ref="M65:M105">+C65*D65*E65+F65*G65*H65+I65*J65*K65</f>
        <v>124.875</v>
      </c>
    </row>
    <row r="66" spans="2:13" s="1" customFormat="1" ht="19.5" customHeight="1">
      <c r="B66" s="12" t="s">
        <v>85</v>
      </c>
      <c r="C66" s="392">
        <v>0</v>
      </c>
      <c r="D66" s="14">
        <v>0</v>
      </c>
      <c r="E66" s="23">
        <v>3.35</v>
      </c>
      <c r="F66" s="400">
        <f aca="true" t="shared" si="5" ref="F66:F105">+C66</f>
        <v>0</v>
      </c>
      <c r="G66" s="398">
        <v>1</v>
      </c>
      <c r="H66" s="24">
        <v>1.675</v>
      </c>
      <c r="I66" s="403">
        <f aca="true" t="shared" si="6" ref="I66:I102">C66*G66</f>
        <v>0</v>
      </c>
      <c r="J66" s="392">
        <v>0</v>
      </c>
      <c r="K66" s="24">
        <v>3.32</v>
      </c>
      <c r="L66" s="409">
        <f aca="true" t="shared" si="7" ref="L66:L102">C66*J66</f>
        <v>0</v>
      </c>
      <c r="M66" s="32">
        <f t="shared" si="4"/>
        <v>0</v>
      </c>
    </row>
    <row r="67" spans="2:13" s="1" customFormat="1" ht="19.5" customHeight="1">
      <c r="B67" s="12" t="s">
        <v>86</v>
      </c>
      <c r="C67" s="392">
        <v>56</v>
      </c>
      <c r="D67" s="14">
        <v>2</v>
      </c>
      <c r="E67" s="23">
        <v>3.35</v>
      </c>
      <c r="F67" s="400">
        <f t="shared" si="5"/>
        <v>56</v>
      </c>
      <c r="G67" s="398">
        <v>1</v>
      </c>
      <c r="H67" s="24">
        <v>1.675</v>
      </c>
      <c r="I67" s="403">
        <f t="shared" si="6"/>
        <v>56</v>
      </c>
      <c r="J67" s="392">
        <v>1</v>
      </c>
      <c r="K67" s="24">
        <v>3.32</v>
      </c>
      <c r="L67" s="409">
        <f t="shared" si="7"/>
        <v>56</v>
      </c>
      <c r="M67" s="32">
        <f t="shared" si="4"/>
        <v>654.92</v>
      </c>
    </row>
    <row r="68" spans="2:13" s="1" customFormat="1" ht="19.5" customHeight="1">
      <c r="B68" s="12" t="s">
        <v>30</v>
      </c>
      <c r="C68" s="392">
        <v>20</v>
      </c>
      <c r="D68" s="14">
        <v>2</v>
      </c>
      <c r="E68" s="23">
        <v>3.35</v>
      </c>
      <c r="F68" s="400">
        <f t="shared" si="5"/>
        <v>20</v>
      </c>
      <c r="G68" s="398">
        <v>1</v>
      </c>
      <c r="H68" s="24">
        <v>1.675</v>
      </c>
      <c r="I68" s="403">
        <f t="shared" si="6"/>
        <v>20</v>
      </c>
      <c r="J68" s="392">
        <v>1</v>
      </c>
      <c r="K68" s="24">
        <v>3.32</v>
      </c>
      <c r="L68" s="409">
        <f t="shared" si="7"/>
        <v>20</v>
      </c>
      <c r="M68" s="32">
        <f t="shared" si="4"/>
        <v>233.89999999999998</v>
      </c>
    </row>
    <row r="69" spans="2:13" s="1" customFormat="1" ht="19.5" customHeight="1">
      <c r="B69" s="12" t="s">
        <v>409</v>
      </c>
      <c r="C69" s="392">
        <v>12</v>
      </c>
      <c r="D69" s="14">
        <v>2</v>
      </c>
      <c r="E69" s="23">
        <v>3.35</v>
      </c>
      <c r="F69" s="400">
        <f t="shared" si="5"/>
        <v>12</v>
      </c>
      <c r="G69" s="398">
        <v>1</v>
      </c>
      <c r="H69" s="24">
        <v>1.675</v>
      </c>
      <c r="I69" s="403">
        <f>C69*G69</f>
        <v>12</v>
      </c>
      <c r="J69" s="392">
        <v>1</v>
      </c>
      <c r="K69" s="24">
        <v>3.32</v>
      </c>
      <c r="L69" s="409">
        <f>C69*J69</f>
        <v>12</v>
      </c>
      <c r="M69" s="32">
        <f t="shared" si="4"/>
        <v>140.34</v>
      </c>
    </row>
    <row r="70" spans="2:13" s="1" customFormat="1" ht="19.5" customHeight="1">
      <c r="B70" s="12" t="s">
        <v>394</v>
      </c>
      <c r="C70" s="392"/>
      <c r="D70" s="14">
        <v>0</v>
      </c>
      <c r="E70" s="23">
        <v>3.35</v>
      </c>
      <c r="F70" s="400">
        <f t="shared" si="5"/>
        <v>0</v>
      </c>
      <c r="G70" s="398">
        <v>0</v>
      </c>
      <c r="H70" s="24">
        <v>1.675</v>
      </c>
      <c r="I70" s="403">
        <f t="shared" si="6"/>
        <v>0</v>
      </c>
      <c r="J70" s="392">
        <v>0</v>
      </c>
      <c r="K70" s="24">
        <v>3.32</v>
      </c>
      <c r="L70" s="409">
        <f t="shared" si="7"/>
        <v>0</v>
      </c>
      <c r="M70" s="32">
        <f t="shared" si="4"/>
        <v>0</v>
      </c>
    </row>
    <row r="71" spans="2:13" s="1" customFormat="1" ht="19.5" customHeight="1">
      <c r="B71" s="12" t="s">
        <v>693</v>
      </c>
      <c r="C71" s="392">
        <v>20</v>
      </c>
      <c r="D71" s="14">
        <v>0</v>
      </c>
      <c r="E71" s="23">
        <v>3.35</v>
      </c>
      <c r="F71" s="400">
        <f t="shared" si="5"/>
        <v>20</v>
      </c>
      <c r="G71" s="398">
        <v>2</v>
      </c>
      <c r="H71" s="24">
        <v>1.675</v>
      </c>
      <c r="I71" s="403">
        <f>C71*G71</f>
        <v>40</v>
      </c>
      <c r="J71" s="392">
        <v>2</v>
      </c>
      <c r="K71" s="24">
        <v>3.32</v>
      </c>
      <c r="L71" s="409">
        <f>C71*J71</f>
        <v>40</v>
      </c>
      <c r="M71" s="32">
        <f>+C71*D71*E71+F71*G71*H71+I71*J71*K71</f>
        <v>332.59999999999997</v>
      </c>
    </row>
    <row r="72" spans="2:13" s="1" customFormat="1" ht="19.5" customHeight="1">
      <c r="B72" s="12" t="s">
        <v>359</v>
      </c>
      <c r="C72" s="392">
        <v>25</v>
      </c>
      <c r="D72" s="14">
        <v>1</v>
      </c>
      <c r="E72" s="23">
        <v>3.35</v>
      </c>
      <c r="F72" s="400">
        <f t="shared" si="5"/>
        <v>25</v>
      </c>
      <c r="G72" s="398">
        <v>1</v>
      </c>
      <c r="H72" s="24">
        <v>1.675</v>
      </c>
      <c r="I72" s="403">
        <f t="shared" si="6"/>
        <v>25</v>
      </c>
      <c r="J72" s="392">
        <v>1</v>
      </c>
      <c r="K72" s="24">
        <v>3.32</v>
      </c>
      <c r="L72" s="409">
        <f t="shared" si="7"/>
        <v>25</v>
      </c>
      <c r="M72" s="32">
        <f t="shared" si="4"/>
        <v>208.625</v>
      </c>
    </row>
    <row r="73" spans="2:13" s="1" customFormat="1" ht="19.5" customHeight="1">
      <c r="B73" s="12" t="s">
        <v>365</v>
      </c>
      <c r="C73" s="392">
        <v>10</v>
      </c>
      <c r="D73" s="14">
        <v>0</v>
      </c>
      <c r="E73" s="23">
        <v>3.35</v>
      </c>
      <c r="F73" s="400">
        <f t="shared" si="5"/>
        <v>10</v>
      </c>
      <c r="G73" s="398">
        <v>0</v>
      </c>
      <c r="H73" s="24">
        <v>1.675</v>
      </c>
      <c r="I73" s="403">
        <f>C73*G73</f>
        <v>0</v>
      </c>
      <c r="J73" s="392">
        <v>1</v>
      </c>
      <c r="K73" s="24">
        <v>3.32</v>
      </c>
      <c r="L73" s="409">
        <f>C73*J73</f>
        <v>10</v>
      </c>
      <c r="M73" s="32">
        <f t="shared" si="4"/>
        <v>0</v>
      </c>
    </row>
    <row r="74" spans="2:13" s="1" customFormat="1" ht="19.5" customHeight="1">
      <c r="B74" s="12" t="s">
        <v>87</v>
      </c>
      <c r="C74" s="392">
        <v>38</v>
      </c>
      <c r="D74" s="14">
        <v>2</v>
      </c>
      <c r="E74" s="23">
        <v>3.35</v>
      </c>
      <c r="F74" s="400">
        <f t="shared" si="5"/>
        <v>38</v>
      </c>
      <c r="G74" s="398">
        <v>2</v>
      </c>
      <c r="H74" s="24">
        <v>1.675</v>
      </c>
      <c r="I74" s="403">
        <f t="shared" si="6"/>
        <v>76</v>
      </c>
      <c r="J74" s="392">
        <v>1</v>
      </c>
      <c r="K74" s="24">
        <v>3.32</v>
      </c>
      <c r="L74" s="409">
        <f t="shared" si="7"/>
        <v>38</v>
      </c>
      <c r="M74" s="32">
        <f t="shared" si="4"/>
        <v>634.22</v>
      </c>
    </row>
    <row r="75" spans="2:13" s="1" customFormat="1" ht="19.5" customHeight="1">
      <c r="B75" s="12" t="s">
        <v>807</v>
      </c>
      <c r="C75" s="393">
        <v>10</v>
      </c>
      <c r="D75" s="14">
        <v>1</v>
      </c>
      <c r="E75" s="23">
        <v>3.35</v>
      </c>
      <c r="F75" s="400">
        <f t="shared" si="5"/>
        <v>10</v>
      </c>
      <c r="G75" s="398">
        <v>2</v>
      </c>
      <c r="H75" s="24">
        <v>1.675</v>
      </c>
      <c r="I75" s="403">
        <f t="shared" si="6"/>
        <v>20</v>
      </c>
      <c r="J75" s="392">
        <v>1</v>
      </c>
      <c r="K75" s="24">
        <v>3.32</v>
      </c>
      <c r="L75" s="409">
        <f>C75*J75</f>
        <v>10</v>
      </c>
      <c r="M75" s="32">
        <f t="shared" si="4"/>
        <v>133.39999999999998</v>
      </c>
    </row>
    <row r="76" spans="2:13" s="1" customFormat="1" ht="19.5" customHeight="1">
      <c r="B76" s="12" t="s">
        <v>467</v>
      </c>
      <c r="C76" s="393">
        <v>57</v>
      </c>
      <c r="D76" s="14">
        <v>2</v>
      </c>
      <c r="E76" s="23">
        <v>3.35</v>
      </c>
      <c r="F76" s="400">
        <f t="shared" si="5"/>
        <v>57</v>
      </c>
      <c r="G76" s="398">
        <v>2</v>
      </c>
      <c r="H76" s="24">
        <v>1.675</v>
      </c>
      <c r="I76" s="403">
        <f>C76*G76</f>
        <v>114</v>
      </c>
      <c r="J76" s="392">
        <v>1</v>
      </c>
      <c r="K76" s="24">
        <v>3.32</v>
      </c>
      <c r="L76" s="409">
        <f>C76*J76</f>
        <v>57</v>
      </c>
      <c r="M76" s="32">
        <f t="shared" si="4"/>
        <v>951.3299999999999</v>
      </c>
    </row>
    <row r="77" spans="2:13" s="1" customFormat="1" ht="19.5" customHeight="1">
      <c r="B77" s="12" t="s">
        <v>179</v>
      </c>
      <c r="C77" s="392">
        <v>11</v>
      </c>
      <c r="D77" s="14">
        <v>0</v>
      </c>
      <c r="E77" s="23">
        <v>3.35</v>
      </c>
      <c r="F77" s="400">
        <f t="shared" si="5"/>
        <v>11</v>
      </c>
      <c r="G77" s="398">
        <v>2</v>
      </c>
      <c r="H77" s="24">
        <v>1.675</v>
      </c>
      <c r="I77" s="403">
        <f t="shared" si="6"/>
        <v>22</v>
      </c>
      <c r="J77" s="392">
        <v>1</v>
      </c>
      <c r="K77" s="24">
        <v>3.32</v>
      </c>
      <c r="L77" s="409">
        <f t="shared" si="7"/>
        <v>11</v>
      </c>
      <c r="M77" s="32">
        <f t="shared" si="4"/>
        <v>109.88999999999999</v>
      </c>
    </row>
    <row r="78" spans="2:13" s="1" customFormat="1" ht="19.5" customHeight="1">
      <c r="B78" s="12" t="s">
        <v>66</v>
      </c>
      <c r="C78" s="392">
        <v>10</v>
      </c>
      <c r="D78" s="14">
        <v>0</v>
      </c>
      <c r="E78" s="23">
        <v>3.35</v>
      </c>
      <c r="F78" s="400">
        <f t="shared" si="5"/>
        <v>10</v>
      </c>
      <c r="G78" s="398">
        <v>1</v>
      </c>
      <c r="H78" s="24">
        <v>1.675</v>
      </c>
      <c r="I78" s="403">
        <f t="shared" si="6"/>
        <v>10</v>
      </c>
      <c r="J78" s="392">
        <v>1</v>
      </c>
      <c r="K78" s="24">
        <v>3.32</v>
      </c>
      <c r="L78" s="409">
        <f t="shared" si="7"/>
        <v>10</v>
      </c>
      <c r="M78" s="32">
        <f t="shared" si="4"/>
        <v>49.949999999999996</v>
      </c>
    </row>
    <row r="79" spans="2:13" s="1" customFormat="1" ht="19.5" customHeight="1">
      <c r="B79" s="12" t="s">
        <v>159</v>
      </c>
      <c r="C79" s="392">
        <v>24</v>
      </c>
      <c r="D79" s="14">
        <v>0</v>
      </c>
      <c r="E79" s="23">
        <v>3.35</v>
      </c>
      <c r="F79" s="400">
        <f t="shared" si="5"/>
        <v>24</v>
      </c>
      <c r="G79" s="398">
        <v>0</v>
      </c>
      <c r="H79" s="24">
        <v>1.675</v>
      </c>
      <c r="I79" s="403">
        <f t="shared" si="6"/>
        <v>0</v>
      </c>
      <c r="J79" s="407">
        <v>0</v>
      </c>
      <c r="K79" s="24">
        <v>3.32</v>
      </c>
      <c r="L79" s="409">
        <f t="shared" si="7"/>
        <v>0</v>
      </c>
      <c r="M79" s="32">
        <f t="shared" si="4"/>
        <v>0</v>
      </c>
    </row>
    <row r="80" spans="2:13" s="1" customFormat="1" ht="19.5" customHeight="1">
      <c r="B80" s="12" t="s">
        <v>692</v>
      </c>
      <c r="C80" s="392">
        <v>47</v>
      </c>
      <c r="D80" s="14">
        <v>2</v>
      </c>
      <c r="E80" s="23">
        <v>3.35</v>
      </c>
      <c r="F80" s="400">
        <f t="shared" si="5"/>
        <v>47</v>
      </c>
      <c r="G80" s="398">
        <v>0</v>
      </c>
      <c r="H80" s="24">
        <v>1.675</v>
      </c>
      <c r="I80" s="403">
        <f>C80*G80</f>
        <v>0</v>
      </c>
      <c r="J80" s="407">
        <v>1</v>
      </c>
      <c r="K80" s="24">
        <v>3.32</v>
      </c>
      <c r="L80" s="409">
        <f>C80*J80</f>
        <v>47</v>
      </c>
      <c r="M80" s="32">
        <f>+C80*D80*E80+F80*G80*H80+I80*J80*K80</f>
        <v>314.90000000000003</v>
      </c>
    </row>
    <row r="81" spans="2:13" s="1" customFormat="1" ht="19.5" customHeight="1">
      <c r="B81" s="12" t="s">
        <v>695</v>
      </c>
      <c r="C81" s="392">
        <v>20</v>
      </c>
      <c r="D81" s="14">
        <v>0</v>
      </c>
      <c r="E81" s="23">
        <v>3.35</v>
      </c>
      <c r="F81" s="400">
        <f t="shared" si="5"/>
        <v>20</v>
      </c>
      <c r="G81" s="398">
        <v>2</v>
      </c>
      <c r="H81" s="24">
        <v>1.675</v>
      </c>
      <c r="I81" s="403">
        <f t="shared" si="6"/>
        <v>40</v>
      </c>
      <c r="J81" s="407">
        <v>1</v>
      </c>
      <c r="K81" s="24">
        <v>3.32</v>
      </c>
      <c r="L81" s="409">
        <f t="shared" si="7"/>
        <v>20</v>
      </c>
      <c r="M81" s="32">
        <f t="shared" si="4"/>
        <v>199.79999999999998</v>
      </c>
    </row>
    <row r="82" spans="2:13" s="1" customFormat="1" ht="19.5" customHeight="1">
      <c r="B82" s="12" t="s">
        <v>174</v>
      </c>
      <c r="C82" s="392">
        <v>0</v>
      </c>
      <c r="D82" s="14">
        <v>2</v>
      </c>
      <c r="E82" s="23">
        <v>3.35</v>
      </c>
      <c r="F82" s="400">
        <f t="shared" si="5"/>
        <v>0</v>
      </c>
      <c r="G82" s="398">
        <v>2</v>
      </c>
      <c r="H82" s="24">
        <v>1.675</v>
      </c>
      <c r="I82" s="403">
        <f t="shared" si="6"/>
        <v>0</v>
      </c>
      <c r="J82" s="407">
        <v>1</v>
      </c>
      <c r="K82" s="24">
        <v>3.32</v>
      </c>
      <c r="L82" s="409">
        <f t="shared" si="7"/>
        <v>0</v>
      </c>
      <c r="M82" s="32">
        <f t="shared" si="4"/>
        <v>0</v>
      </c>
    </row>
    <row r="83" spans="2:13" s="1" customFormat="1" ht="19.5" customHeight="1">
      <c r="B83" s="12" t="s">
        <v>410</v>
      </c>
      <c r="C83" s="392">
        <v>25</v>
      </c>
      <c r="D83" s="14">
        <v>0</v>
      </c>
      <c r="E83" s="23">
        <v>3.35</v>
      </c>
      <c r="F83" s="400">
        <f t="shared" si="5"/>
        <v>25</v>
      </c>
      <c r="G83" s="398">
        <v>0</v>
      </c>
      <c r="H83" s="24">
        <v>1.675</v>
      </c>
      <c r="I83" s="403">
        <f>C83*G83</f>
        <v>0</v>
      </c>
      <c r="J83" s="407">
        <v>0</v>
      </c>
      <c r="K83" s="24">
        <v>3.32</v>
      </c>
      <c r="L83" s="409">
        <f>C83*J83</f>
        <v>0</v>
      </c>
      <c r="M83" s="32">
        <f t="shared" si="4"/>
        <v>0</v>
      </c>
    </row>
    <row r="84" spans="2:13" s="1" customFormat="1" ht="19.5" customHeight="1">
      <c r="B84" s="12" t="s">
        <v>88</v>
      </c>
      <c r="C84" s="392">
        <v>15</v>
      </c>
      <c r="D84" s="14">
        <v>2</v>
      </c>
      <c r="E84" s="23">
        <v>3.35</v>
      </c>
      <c r="F84" s="400">
        <f t="shared" si="5"/>
        <v>15</v>
      </c>
      <c r="G84" s="398">
        <v>1</v>
      </c>
      <c r="H84" s="24">
        <v>1.675</v>
      </c>
      <c r="I84" s="403">
        <f t="shared" si="6"/>
        <v>15</v>
      </c>
      <c r="J84" s="407">
        <v>1</v>
      </c>
      <c r="K84" s="24">
        <v>3.32</v>
      </c>
      <c r="L84" s="409">
        <f t="shared" si="7"/>
        <v>15</v>
      </c>
      <c r="M84" s="32">
        <f t="shared" si="4"/>
        <v>175.425</v>
      </c>
    </row>
    <row r="85" spans="2:13" s="1" customFormat="1" ht="19.5" customHeight="1">
      <c r="B85" s="12" t="s">
        <v>89</v>
      </c>
      <c r="C85" s="392">
        <v>35</v>
      </c>
      <c r="D85" s="14">
        <v>2</v>
      </c>
      <c r="E85" s="23">
        <v>3.35</v>
      </c>
      <c r="F85" s="400">
        <f t="shared" si="5"/>
        <v>35</v>
      </c>
      <c r="G85" s="398">
        <v>2</v>
      </c>
      <c r="H85" s="24">
        <v>1.675</v>
      </c>
      <c r="I85" s="403">
        <f>C85*G85</f>
        <v>70</v>
      </c>
      <c r="J85" s="407">
        <v>1</v>
      </c>
      <c r="K85" s="24">
        <v>3.32</v>
      </c>
      <c r="L85" s="409">
        <f t="shared" si="7"/>
        <v>35</v>
      </c>
      <c r="M85" s="32">
        <f t="shared" si="4"/>
        <v>584.15</v>
      </c>
    </row>
    <row r="86" spans="2:13" s="1" customFormat="1" ht="19.5" customHeight="1">
      <c r="B86" s="12" t="s">
        <v>90</v>
      </c>
      <c r="C86" s="392">
        <v>24</v>
      </c>
      <c r="D86" s="14">
        <v>1</v>
      </c>
      <c r="E86" s="23">
        <v>3.35</v>
      </c>
      <c r="F86" s="400">
        <f t="shared" si="5"/>
        <v>24</v>
      </c>
      <c r="G86" s="398">
        <v>1</v>
      </c>
      <c r="H86" s="24">
        <v>1.675</v>
      </c>
      <c r="I86" s="403">
        <f t="shared" si="6"/>
        <v>24</v>
      </c>
      <c r="J86" s="407">
        <v>1</v>
      </c>
      <c r="K86" s="24">
        <v>3.32</v>
      </c>
      <c r="L86" s="409">
        <f t="shared" si="7"/>
        <v>24</v>
      </c>
      <c r="M86" s="32">
        <f t="shared" si="4"/>
        <v>200.28</v>
      </c>
    </row>
    <row r="87" spans="2:13" s="1" customFormat="1" ht="19.5" customHeight="1">
      <c r="B87" s="12" t="s">
        <v>323</v>
      </c>
      <c r="C87" s="392">
        <v>24</v>
      </c>
      <c r="D87" s="14">
        <v>2</v>
      </c>
      <c r="E87" s="23">
        <v>3.35</v>
      </c>
      <c r="F87" s="400">
        <f t="shared" si="5"/>
        <v>24</v>
      </c>
      <c r="G87" s="398">
        <v>2</v>
      </c>
      <c r="H87" s="24">
        <v>1.675</v>
      </c>
      <c r="I87" s="403">
        <f t="shared" si="6"/>
        <v>48</v>
      </c>
      <c r="J87" s="407">
        <v>1</v>
      </c>
      <c r="K87" s="24">
        <v>3.32</v>
      </c>
      <c r="L87" s="409">
        <f t="shared" si="7"/>
        <v>24</v>
      </c>
      <c r="M87" s="32">
        <f t="shared" si="4"/>
        <v>400.56</v>
      </c>
    </row>
    <row r="88" spans="2:13" s="1" customFormat="1" ht="19.5" customHeight="1">
      <c r="B88" s="12" t="s">
        <v>91</v>
      </c>
      <c r="C88" s="392">
        <v>80</v>
      </c>
      <c r="D88" s="14">
        <v>2</v>
      </c>
      <c r="E88" s="23">
        <v>3.35</v>
      </c>
      <c r="F88" s="400">
        <f t="shared" si="5"/>
        <v>80</v>
      </c>
      <c r="G88" s="398">
        <v>2</v>
      </c>
      <c r="H88" s="24">
        <v>1.675</v>
      </c>
      <c r="I88" s="403">
        <f t="shared" si="6"/>
        <v>160</v>
      </c>
      <c r="J88" s="407">
        <v>1</v>
      </c>
      <c r="K88" s="24">
        <v>3.32</v>
      </c>
      <c r="L88" s="409">
        <f t="shared" si="7"/>
        <v>80</v>
      </c>
      <c r="M88" s="32">
        <f t="shared" si="4"/>
        <v>1335.1999999999998</v>
      </c>
    </row>
    <row r="89" spans="2:13" s="1" customFormat="1" ht="19.5" customHeight="1">
      <c r="B89" s="12" t="s">
        <v>79</v>
      </c>
      <c r="C89" s="392">
        <v>15</v>
      </c>
      <c r="D89" s="14">
        <v>1</v>
      </c>
      <c r="E89" s="23">
        <v>3.35</v>
      </c>
      <c r="F89" s="400">
        <f t="shared" si="5"/>
        <v>15</v>
      </c>
      <c r="G89" s="398">
        <v>0</v>
      </c>
      <c r="H89" s="24">
        <v>1.675</v>
      </c>
      <c r="I89" s="403">
        <f t="shared" si="6"/>
        <v>0</v>
      </c>
      <c r="J89" s="407">
        <v>1</v>
      </c>
      <c r="K89" s="24">
        <v>3.32</v>
      </c>
      <c r="L89" s="409">
        <f t="shared" si="7"/>
        <v>15</v>
      </c>
      <c r="M89" s="32">
        <f t="shared" si="4"/>
        <v>50.25</v>
      </c>
    </row>
    <row r="90" spans="2:13" s="1" customFormat="1" ht="19.5" customHeight="1" thickBot="1">
      <c r="B90" s="423" t="s">
        <v>92</v>
      </c>
      <c r="C90" s="394">
        <v>6</v>
      </c>
      <c r="D90" s="395">
        <v>0</v>
      </c>
      <c r="E90" s="427">
        <v>3.35</v>
      </c>
      <c r="F90" s="401">
        <f t="shared" si="5"/>
        <v>6</v>
      </c>
      <c r="G90" s="424">
        <v>2</v>
      </c>
      <c r="H90" s="428">
        <v>1.675</v>
      </c>
      <c r="I90" s="425">
        <f t="shared" si="6"/>
        <v>12</v>
      </c>
      <c r="J90" s="429">
        <v>1</v>
      </c>
      <c r="K90" s="428">
        <v>3.32</v>
      </c>
      <c r="L90" s="411">
        <f>C90*J90</f>
        <v>6</v>
      </c>
      <c r="M90" s="426">
        <f t="shared" si="4"/>
        <v>59.94</v>
      </c>
    </row>
    <row r="91" spans="2:13" s="1" customFormat="1" ht="19.5" customHeight="1" thickBot="1">
      <c r="B91" s="422" t="s">
        <v>83</v>
      </c>
      <c r="C91" s="22"/>
      <c r="D91" s="501" t="s">
        <v>339</v>
      </c>
      <c r="E91" s="502"/>
      <c r="F91" s="503"/>
      <c r="G91" s="504" t="s">
        <v>216</v>
      </c>
      <c r="H91" s="505"/>
      <c r="I91" s="506"/>
      <c r="J91" s="504" t="s">
        <v>228</v>
      </c>
      <c r="K91" s="505"/>
      <c r="L91" s="505"/>
      <c r="M91" s="30" t="s">
        <v>297</v>
      </c>
    </row>
    <row r="92" spans="2:13" s="1" customFormat="1" ht="19.5" customHeight="1">
      <c r="B92" s="12" t="s">
        <v>411</v>
      </c>
      <c r="C92" s="392">
        <v>50</v>
      </c>
      <c r="D92" s="14">
        <v>0</v>
      </c>
      <c r="E92" s="23">
        <v>3.35</v>
      </c>
      <c r="F92" s="400">
        <f t="shared" si="5"/>
        <v>50</v>
      </c>
      <c r="G92" s="398">
        <v>1</v>
      </c>
      <c r="H92" s="24">
        <v>1.675</v>
      </c>
      <c r="I92" s="403">
        <f t="shared" si="6"/>
        <v>50</v>
      </c>
      <c r="J92" s="407">
        <v>0</v>
      </c>
      <c r="K92" s="24">
        <v>3.32</v>
      </c>
      <c r="L92" s="409">
        <f t="shared" si="7"/>
        <v>0</v>
      </c>
      <c r="M92" s="32">
        <f t="shared" si="4"/>
        <v>83.75</v>
      </c>
    </row>
    <row r="93" spans="2:13" s="1" customFormat="1" ht="19.5" customHeight="1">
      <c r="B93" s="12" t="s">
        <v>674</v>
      </c>
      <c r="C93" s="392">
        <v>14</v>
      </c>
      <c r="D93" s="14">
        <v>0</v>
      </c>
      <c r="E93" s="23">
        <v>3.35</v>
      </c>
      <c r="F93" s="400">
        <f t="shared" si="5"/>
        <v>14</v>
      </c>
      <c r="G93" s="398">
        <v>2</v>
      </c>
      <c r="H93" s="24">
        <v>1.675</v>
      </c>
      <c r="I93" s="403">
        <f>C93*G93</f>
        <v>28</v>
      </c>
      <c r="J93" s="407">
        <v>1</v>
      </c>
      <c r="K93" s="24">
        <v>3.32</v>
      </c>
      <c r="L93" s="409">
        <f>C93*J93</f>
        <v>14</v>
      </c>
      <c r="M93" s="32">
        <f>+C93*D93*E93+F93*G93*H93+I93*J93*K93</f>
        <v>139.85999999999999</v>
      </c>
    </row>
    <row r="94" spans="2:13" s="1" customFormat="1" ht="19.5" customHeight="1">
      <c r="B94" s="12" t="s">
        <v>93</v>
      </c>
      <c r="C94" s="392">
        <v>30</v>
      </c>
      <c r="D94" s="14">
        <v>1</v>
      </c>
      <c r="E94" s="23">
        <v>3.35</v>
      </c>
      <c r="F94" s="400">
        <f t="shared" si="5"/>
        <v>30</v>
      </c>
      <c r="G94" s="398">
        <v>2</v>
      </c>
      <c r="H94" s="24">
        <v>1.675</v>
      </c>
      <c r="I94" s="403">
        <f t="shared" si="6"/>
        <v>60</v>
      </c>
      <c r="J94" s="407">
        <v>1</v>
      </c>
      <c r="K94" s="24">
        <v>3.32</v>
      </c>
      <c r="L94" s="409">
        <f t="shared" si="7"/>
        <v>30</v>
      </c>
      <c r="M94" s="32">
        <f t="shared" si="4"/>
        <v>400.2</v>
      </c>
    </row>
    <row r="95" spans="2:13" s="1" customFormat="1" ht="19.5" customHeight="1">
      <c r="B95" s="12" t="s">
        <v>94</v>
      </c>
      <c r="C95" s="392">
        <v>45</v>
      </c>
      <c r="D95" s="14">
        <v>0</v>
      </c>
      <c r="E95" s="23">
        <v>3.35</v>
      </c>
      <c r="F95" s="400">
        <f t="shared" si="5"/>
        <v>45</v>
      </c>
      <c r="G95" s="398">
        <v>1</v>
      </c>
      <c r="H95" s="24">
        <v>1.675</v>
      </c>
      <c r="I95" s="403">
        <f t="shared" si="6"/>
        <v>45</v>
      </c>
      <c r="J95" s="407">
        <v>1</v>
      </c>
      <c r="K95" s="24">
        <v>3.32</v>
      </c>
      <c r="L95" s="409">
        <f t="shared" si="7"/>
        <v>45</v>
      </c>
      <c r="M95" s="32">
        <f t="shared" si="4"/>
        <v>224.775</v>
      </c>
    </row>
    <row r="96" spans="2:13" s="1" customFormat="1" ht="19.5" customHeight="1">
      <c r="B96" s="12" t="s">
        <v>95</v>
      </c>
      <c r="C96" s="392">
        <v>165</v>
      </c>
      <c r="D96" s="14">
        <v>2</v>
      </c>
      <c r="E96" s="23">
        <v>3.35</v>
      </c>
      <c r="F96" s="400">
        <f t="shared" si="5"/>
        <v>165</v>
      </c>
      <c r="G96" s="398">
        <v>1</v>
      </c>
      <c r="H96" s="24">
        <v>1.675</v>
      </c>
      <c r="I96" s="403">
        <f t="shared" si="6"/>
        <v>165</v>
      </c>
      <c r="J96" s="392">
        <v>1</v>
      </c>
      <c r="K96" s="24">
        <v>3.32</v>
      </c>
      <c r="L96" s="409">
        <f t="shared" si="7"/>
        <v>165</v>
      </c>
      <c r="M96" s="32">
        <f t="shared" si="4"/>
        <v>1929.675</v>
      </c>
    </row>
    <row r="97" spans="2:13" s="1" customFormat="1" ht="19.5" customHeight="1">
      <c r="B97" s="12" t="s">
        <v>96</v>
      </c>
      <c r="C97" s="392">
        <v>15</v>
      </c>
      <c r="D97" s="14">
        <v>1</v>
      </c>
      <c r="E97" s="23">
        <v>3.35</v>
      </c>
      <c r="F97" s="400">
        <f t="shared" si="5"/>
        <v>15</v>
      </c>
      <c r="G97" s="398">
        <v>2</v>
      </c>
      <c r="H97" s="24">
        <v>1.675</v>
      </c>
      <c r="I97" s="403">
        <f t="shared" si="6"/>
        <v>30</v>
      </c>
      <c r="J97" s="407">
        <v>1</v>
      </c>
      <c r="K97" s="24">
        <v>3.32</v>
      </c>
      <c r="L97" s="409">
        <f t="shared" si="7"/>
        <v>15</v>
      </c>
      <c r="M97" s="32">
        <f t="shared" si="4"/>
        <v>200.1</v>
      </c>
    </row>
    <row r="98" spans="2:13" s="1" customFormat="1" ht="19.5" customHeight="1">
      <c r="B98" s="12" t="s">
        <v>97</v>
      </c>
      <c r="C98" s="392">
        <v>40</v>
      </c>
      <c r="D98" s="14">
        <v>1</v>
      </c>
      <c r="E98" s="23">
        <v>3.35</v>
      </c>
      <c r="F98" s="400">
        <f t="shared" si="5"/>
        <v>40</v>
      </c>
      <c r="G98" s="398">
        <v>1</v>
      </c>
      <c r="H98" s="24">
        <v>1.675</v>
      </c>
      <c r="I98" s="403">
        <f t="shared" si="6"/>
        <v>40</v>
      </c>
      <c r="J98" s="407">
        <v>1</v>
      </c>
      <c r="K98" s="24">
        <v>3.32</v>
      </c>
      <c r="L98" s="409">
        <f t="shared" si="7"/>
        <v>40</v>
      </c>
      <c r="M98" s="32">
        <f t="shared" si="4"/>
        <v>333.79999999999995</v>
      </c>
    </row>
    <row r="99" spans="2:13" s="1" customFormat="1" ht="19.5" customHeight="1">
      <c r="B99" s="12" t="s">
        <v>171</v>
      </c>
      <c r="C99" s="392">
        <v>44</v>
      </c>
      <c r="D99" s="14">
        <v>2</v>
      </c>
      <c r="E99" s="23">
        <v>3.35</v>
      </c>
      <c r="F99" s="400">
        <f t="shared" si="5"/>
        <v>44</v>
      </c>
      <c r="G99" s="398">
        <v>1</v>
      </c>
      <c r="H99" s="24">
        <v>1.675</v>
      </c>
      <c r="I99" s="403">
        <f t="shared" si="6"/>
        <v>44</v>
      </c>
      <c r="J99" s="407">
        <v>1</v>
      </c>
      <c r="K99" s="24">
        <v>3.32</v>
      </c>
      <c r="L99" s="409">
        <f t="shared" si="7"/>
        <v>44</v>
      </c>
      <c r="M99" s="32">
        <f t="shared" si="4"/>
        <v>514.5799999999999</v>
      </c>
    </row>
    <row r="100" spans="2:13" s="1" customFormat="1" ht="19.5" customHeight="1">
      <c r="B100" s="12" t="s">
        <v>173</v>
      </c>
      <c r="C100" s="392">
        <v>369</v>
      </c>
      <c r="D100" s="14">
        <v>0</v>
      </c>
      <c r="E100" s="23">
        <v>3.35</v>
      </c>
      <c r="F100" s="400">
        <f t="shared" si="5"/>
        <v>369</v>
      </c>
      <c r="G100" s="398">
        <v>2</v>
      </c>
      <c r="H100" s="24">
        <v>1.675</v>
      </c>
      <c r="I100" s="403">
        <f t="shared" si="6"/>
        <v>738</v>
      </c>
      <c r="J100" s="392">
        <v>1</v>
      </c>
      <c r="K100" s="24">
        <v>3.32</v>
      </c>
      <c r="L100" s="409">
        <f>C100*J100</f>
        <v>369</v>
      </c>
      <c r="M100" s="32">
        <f t="shared" si="4"/>
        <v>3686.31</v>
      </c>
    </row>
    <row r="101" spans="2:13" s="1" customFormat="1" ht="19.5" customHeight="1">
      <c r="B101" s="12" t="s">
        <v>172</v>
      </c>
      <c r="C101" s="392">
        <v>860</v>
      </c>
      <c r="D101" s="14">
        <v>0</v>
      </c>
      <c r="E101" s="198">
        <v>3.35</v>
      </c>
      <c r="F101" s="400">
        <f t="shared" si="5"/>
        <v>860</v>
      </c>
      <c r="G101" s="398">
        <v>2</v>
      </c>
      <c r="H101" s="199">
        <v>1.675</v>
      </c>
      <c r="I101" s="403">
        <f t="shared" si="6"/>
        <v>1720</v>
      </c>
      <c r="J101" s="392">
        <v>1</v>
      </c>
      <c r="K101" s="199">
        <v>3.32</v>
      </c>
      <c r="L101" s="409">
        <f t="shared" si="7"/>
        <v>860</v>
      </c>
      <c r="M101" s="32">
        <f t="shared" si="4"/>
        <v>8591.4</v>
      </c>
    </row>
    <row r="102" spans="2:13" s="1" customFormat="1" ht="19.5" customHeight="1">
      <c r="B102" s="12" t="s">
        <v>691</v>
      </c>
      <c r="C102" s="392">
        <v>134</v>
      </c>
      <c r="D102" s="14">
        <v>0</v>
      </c>
      <c r="E102" s="198">
        <v>3.35</v>
      </c>
      <c r="F102" s="400">
        <f t="shared" si="5"/>
        <v>134</v>
      </c>
      <c r="G102" s="398">
        <v>1</v>
      </c>
      <c r="H102" s="199">
        <v>1.675</v>
      </c>
      <c r="I102" s="403">
        <f t="shared" si="6"/>
        <v>134</v>
      </c>
      <c r="J102" s="392">
        <v>1</v>
      </c>
      <c r="K102" s="199">
        <v>3.32</v>
      </c>
      <c r="L102" s="409">
        <f t="shared" si="7"/>
        <v>134</v>
      </c>
      <c r="M102" s="32">
        <f t="shared" si="4"/>
        <v>669.33</v>
      </c>
    </row>
    <row r="103" spans="2:13" s="1" customFormat="1" ht="19.5" customHeight="1">
      <c r="B103" s="12" t="s">
        <v>430</v>
      </c>
      <c r="C103" s="392">
        <v>1750</v>
      </c>
      <c r="D103" s="14">
        <v>1</v>
      </c>
      <c r="E103" s="198">
        <v>3.13</v>
      </c>
      <c r="F103" s="400">
        <f t="shared" si="5"/>
        <v>1750</v>
      </c>
      <c r="G103" s="398">
        <v>0</v>
      </c>
      <c r="H103" s="199">
        <v>0</v>
      </c>
      <c r="I103" s="403">
        <f>C103*G103</f>
        <v>0</v>
      </c>
      <c r="J103" s="392">
        <v>0</v>
      </c>
      <c r="K103" s="199">
        <v>0</v>
      </c>
      <c r="L103" s="409">
        <f>C103*J103</f>
        <v>0</v>
      </c>
      <c r="M103" s="32">
        <f t="shared" si="4"/>
        <v>5477.5</v>
      </c>
    </row>
    <row r="104" spans="2:13" s="1" customFormat="1" ht="19.5" customHeight="1">
      <c r="B104" s="12" t="s">
        <v>412</v>
      </c>
      <c r="C104" s="392">
        <v>2254</v>
      </c>
      <c r="D104" s="14">
        <v>1</v>
      </c>
      <c r="E104" s="198">
        <v>3.13</v>
      </c>
      <c r="F104" s="400">
        <f t="shared" si="5"/>
        <v>2254</v>
      </c>
      <c r="G104" s="398">
        <v>0</v>
      </c>
      <c r="H104" s="199">
        <v>0</v>
      </c>
      <c r="I104" s="403">
        <f>C104*G104</f>
        <v>0</v>
      </c>
      <c r="J104" s="392">
        <v>0</v>
      </c>
      <c r="K104" s="199">
        <v>0</v>
      </c>
      <c r="L104" s="409">
        <f>C104*J104</f>
        <v>0</v>
      </c>
      <c r="M104" s="32">
        <f t="shared" si="4"/>
        <v>7055.0199999999995</v>
      </c>
    </row>
    <row r="105" spans="2:13" s="1" customFormat="1" ht="19.5" customHeight="1" thickBot="1">
      <c r="B105" s="12" t="s">
        <v>431</v>
      </c>
      <c r="C105" s="394">
        <v>1</v>
      </c>
      <c r="D105" s="395">
        <v>1</v>
      </c>
      <c r="E105" s="431">
        <v>3500</v>
      </c>
      <c r="F105" s="401">
        <f t="shared" si="5"/>
        <v>1</v>
      </c>
      <c r="G105" s="398">
        <v>0</v>
      </c>
      <c r="H105" s="199">
        <v>0</v>
      </c>
      <c r="I105" s="403">
        <f>C105*G105</f>
        <v>0</v>
      </c>
      <c r="J105" s="394">
        <v>0</v>
      </c>
      <c r="K105" s="410">
        <v>0</v>
      </c>
      <c r="L105" s="411">
        <f>C105*J105</f>
        <v>0</v>
      </c>
      <c r="M105" s="32">
        <f t="shared" si="4"/>
        <v>3500</v>
      </c>
    </row>
    <row r="106" spans="2:13" s="1" customFormat="1" ht="19.5" customHeight="1" thickBot="1">
      <c r="B106" s="4" t="s">
        <v>322</v>
      </c>
      <c r="C106" s="15">
        <f>SUM(C6:C98)</f>
        <v>3391</v>
      </c>
      <c r="D106" s="25"/>
      <c r="E106" s="8"/>
      <c r="F106" s="26">
        <f>SUM(F6:F101)</f>
        <v>7710</v>
      </c>
      <c r="G106" s="25"/>
      <c r="H106" s="2"/>
      <c r="I106" s="26">
        <f>SUM(I6:I101)</f>
        <v>9807</v>
      </c>
      <c r="J106" s="27"/>
      <c r="K106" s="27"/>
      <c r="L106" s="26">
        <f>SUM(L6:L101)</f>
        <v>8752</v>
      </c>
      <c r="M106" s="33">
        <f>SUM(M6:M105)</f>
        <v>89763.205</v>
      </c>
    </row>
    <row r="107" spans="5:13" s="1" customFormat="1" ht="19.5" customHeight="1">
      <c r="E107" s="5"/>
      <c r="M107" s="9"/>
    </row>
    <row r="108" spans="5:13" s="1" customFormat="1" ht="19.5" customHeight="1">
      <c r="E108" s="5"/>
      <c r="M108" s="9"/>
    </row>
    <row r="109" spans="5:13" s="1" customFormat="1" ht="19.5" customHeight="1">
      <c r="E109" s="5"/>
      <c r="M109" s="9"/>
    </row>
    <row r="110" spans="5:13" s="1" customFormat="1" ht="19.5" customHeight="1">
      <c r="E110" s="5"/>
      <c r="M110" s="9"/>
    </row>
    <row r="111" spans="5:13" s="1" customFormat="1" ht="19.5" customHeight="1">
      <c r="E111" s="5"/>
      <c r="M111" s="9"/>
    </row>
    <row r="112" spans="5:13" s="1" customFormat="1" ht="19.5" customHeight="1">
      <c r="E112" s="5"/>
      <c r="M112" s="9"/>
    </row>
    <row r="113" spans="5:13" s="1" customFormat="1" ht="19.5" customHeight="1">
      <c r="E113" s="5"/>
      <c r="M113" s="9"/>
    </row>
    <row r="114" spans="5:13" s="1" customFormat="1" ht="19.5" customHeight="1">
      <c r="E114" s="5"/>
      <c r="M114" s="9"/>
    </row>
    <row r="115" spans="5:13" s="1" customFormat="1" ht="19.5" customHeight="1">
      <c r="E115" s="5"/>
      <c r="M115" s="9"/>
    </row>
    <row r="116" spans="5:13" s="1" customFormat="1" ht="19.5" customHeight="1">
      <c r="E116" s="5"/>
      <c r="M116" s="9"/>
    </row>
    <row r="117" spans="5:13" s="1" customFormat="1" ht="19.5" customHeight="1">
      <c r="E117" s="5"/>
      <c r="M117" s="9"/>
    </row>
    <row r="118" spans="5:13" s="1" customFormat="1" ht="19.5" customHeight="1">
      <c r="E118" s="5"/>
      <c r="M118" s="9"/>
    </row>
    <row r="119" spans="5:13" s="1" customFormat="1" ht="19.5" customHeight="1">
      <c r="E119" s="5"/>
      <c r="M119" s="9"/>
    </row>
    <row r="120" spans="5:13" s="1" customFormat="1" ht="19.5" customHeight="1">
      <c r="E120" s="5"/>
      <c r="M120" s="9"/>
    </row>
    <row r="121" spans="5:13" s="1" customFormat="1" ht="19.5" customHeight="1">
      <c r="E121" s="5"/>
      <c r="M121" s="9"/>
    </row>
    <row r="122" spans="5:13" s="1" customFormat="1" ht="19.5" customHeight="1">
      <c r="E122" s="5"/>
      <c r="M122" s="9"/>
    </row>
    <row r="123" spans="5:13" s="1" customFormat="1" ht="19.5" customHeight="1">
      <c r="E123" s="5"/>
      <c r="M123" s="9"/>
    </row>
    <row r="124" spans="5:13" s="1" customFormat="1" ht="19.5" customHeight="1">
      <c r="E124" s="5"/>
      <c r="M124" s="9"/>
    </row>
    <row r="125" spans="5:13" s="1" customFormat="1" ht="19.5" customHeight="1">
      <c r="E125" s="5"/>
      <c r="M125" s="9"/>
    </row>
    <row r="126" spans="5:13" s="1" customFormat="1" ht="19.5" customHeight="1">
      <c r="E126" s="5"/>
      <c r="M126" s="9"/>
    </row>
    <row r="127" spans="5:13" s="1" customFormat="1" ht="19.5" customHeight="1">
      <c r="E127" s="5"/>
      <c r="M127" s="9"/>
    </row>
    <row r="128" spans="5:13" s="1" customFormat="1" ht="19.5" customHeight="1">
      <c r="E128" s="5"/>
      <c r="M128" s="9"/>
    </row>
    <row r="129" spans="5:13" s="1" customFormat="1" ht="19.5" customHeight="1">
      <c r="E129" s="5"/>
      <c r="M129" s="9"/>
    </row>
    <row r="130" spans="5:13" s="1" customFormat="1" ht="19.5" customHeight="1">
      <c r="E130" s="5"/>
      <c r="M130" s="9"/>
    </row>
    <row r="131" spans="5:13" s="1" customFormat="1" ht="19.5" customHeight="1">
      <c r="E131" s="5"/>
      <c r="M131" s="9"/>
    </row>
    <row r="132" spans="5:13" s="1" customFormat="1" ht="19.5" customHeight="1">
      <c r="E132" s="5"/>
      <c r="M132" s="9"/>
    </row>
    <row r="133" spans="5:13" s="1" customFormat="1" ht="19.5" customHeight="1">
      <c r="E133" s="5"/>
      <c r="M133" s="9"/>
    </row>
  </sheetData>
  <sheetProtection/>
  <mergeCells count="34">
    <mergeCell ref="D91:F91"/>
    <mergeCell ref="G91:I91"/>
    <mergeCell ref="J91:L91"/>
    <mergeCell ref="D63:F63"/>
    <mergeCell ref="G63:I63"/>
    <mergeCell ref="J63:L63"/>
    <mergeCell ref="D3:F3"/>
    <mergeCell ref="G3:I3"/>
    <mergeCell ref="J3:L3"/>
    <mergeCell ref="C4:C5"/>
    <mergeCell ref="J4:J5"/>
    <mergeCell ref="L4:L5"/>
    <mergeCell ref="D4:D5"/>
    <mergeCell ref="M4:M5"/>
    <mergeCell ref="E4:E5"/>
    <mergeCell ref="H4:H5"/>
    <mergeCell ref="K4:K5"/>
    <mergeCell ref="F4:F5"/>
    <mergeCell ref="G4:G5"/>
    <mergeCell ref="I4:I5"/>
    <mergeCell ref="C27:C28"/>
    <mergeCell ref="D27:D28"/>
    <mergeCell ref="E27:E28"/>
    <mergeCell ref="F27:F28"/>
    <mergeCell ref="G27:G28"/>
    <mergeCell ref="H27:H28"/>
    <mergeCell ref="J27:J28"/>
    <mergeCell ref="K27:K28"/>
    <mergeCell ref="L27:L28"/>
    <mergeCell ref="M27:M28"/>
    <mergeCell ref="D26:F26"/>
    <mergeCell ref="G26:I26"/>
    <mergeCell ref="J26:L26"/>
    <mergeCell ref="I27:I28"/>
  </mergeCells>
  <printOptions/>
  <pageMargins left="0.25" right="0.25" top="0.75" bottom="0.75" header="0.3" footer="0.3"/>
  <pageSetup fitToHeight="4" horizontalDpi="600" verticalDpi="600" orientation="landscape" paperSize="9" scale="88" r:id="rId1"/>
  <rowBreaks count="1" manualBreakCount="1">
    <brk id="6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Marjan Jug</dc:creator>
  <cp:keywords/>
  <dc:description/>
  <cp:lastModifiedBy>jug</cp:lastModifiedBy>
  <cp:lastPrinted>2021-03-16T07:25:49Z</cp:lastPrinted>
  <dcterms:created xsi:type="dcterms:W3CDTF">2008-02-14T08:00:10Z</dcterms:created>
  <dcterms:modified xsi:type="dcterms:W3CDTF">2022-02-22T11:32:50Z</dcterms:modified>
  <cp:category/>
  <cp:version/>
  <cp:contentType/>
  <cp:contentStatus/>
</cp:coreProperties>
</file>