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vec\Dokumenti\Gospodarske javne službe\KENOG\Vročevod Erjavčeva\Objava\"/>
    </mc:Choice>
  </mc:AlternateContent>
  <bookViews>
    <workbookView xWindow="-15" yWindow="-15" windowWidth="12615" windowHeight="12495" tabRatio="888"/>
  </bookViews>
  <sheets>
    <sheet name="TP Srednja ekon. in trg. šola" sheetId="16" r:id="rId1"/>
    <sheet name="Monterska - Meteorna" sheetId="12" state="hidden" r:id="rId2"/>
  </sheets>
  <definedNames>
    <definedName name="_xlnm.Print_Area" localSheetId="0">'TP Srednja ekon. in trg. šola'!$A$1:$G$175</definedName>
  </definedNames>
  <calcPr calcId="152511"/>
</workbook>
</file>

<file path=xl/calcChain.xml><?xml version="1.0" encoding="utf-8"?>
<calcChain xmlns="http://schemas.openxmlformats.org/spreadsheetml/2006/main">
  <c r="G164" i="16" l="1"/>
  <c r="G165" i="16"/>
  <c r="G166" i="16"/>
  <c r="G167" i="16"/>
  <c r="G168" i="16"/>
  <c r="G169" i="16"/>
  <c r="G170" i="16"/>
  <c r="G171" i="16"/>
  <c r="G172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61" i="16" l="1"/>
  <c r="G27" i="16"/>
  <c r="G163" i="16" l="1"/>
  <c r="G173" i="16" l="1"/>
  <c r="D15" i="16" s="1"/>
  <c r="G15" i="16" l="1"/>
  <c r="G154" i="16"/>
  <c r="D14" i="16" s="1"/>
  <c r="G14" i="16" l="1"/>
  <c r="G16" i="16" s="1"/>
  <c r="G17" i="16" s="1"/>
  <c r="G18" i="16" s="1"/>
  <c r="B44" i="12"/>
  <c r="G40" i="12"/>
  <c r="G38" i="12"/>
  <c r="G36" i="12"/>
  <c r="G20" i="12"/>
  <c r="G8" i="12"/>
  <c r="G6" i="12"/>
</calcChain>
</file>

<file path=xl/sharedStrings.xml><?xml version="1.0" encoding="utf-8"?>
<sst xmlns="http://schemas.openxmlformats.org/spreadsheetml/2006/main" count="298" uniqueCount="186">
  <si>
    <t>Opis del</t>
  </si>
  <si>
    <t>količina</t>
  </si>
  <si>
    <t>enota</t>
  </si>
  <si>
    <t>znesek</t>
  </si>
  <si>
    <t>m</t>
  </si>
  <si>
    <t>kos</t>
  </si>
  <si>
    <t>centa/enoto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</si>
  <si>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</si>
  <si>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</si>
  <si>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</si>
  <si>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</si>
  <si>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</si>
  <si>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</si>
  <si>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</si>
  <si>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</si>
  <si>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</si>
  <si>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</si>
  <si>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</si>
  <si>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%</t>
  </si>
  <si>
    <t>Pregled in čiscenje kanala pred izvedbo tlačnega poizkusa.</t>
    <phoneticPr fontId="6" type="noConversion"/>
  </si>
  <si>
    <t>Tlačni poizkus vodotesnosti položenih kanalizaeijskih cevi, po standardu EN1610.</t>
    <phoneticPr fontId="6" type="noConversion"/>
  </si>
  <si>
    <t>Pregled kanala s TV kamero.</t>
    <phoneticPr fontId="6" type="noConversion"/>
  </si>
  <si>
    <t>4</t>
  </si>
  <si>
    <t>št.</t>
  </si>
  <si>
    <t>Ostala dodatna in nepredvidena dela. Obračun po dejanskih stroških porabe časa in materiala po vpisu v gradbeni dnevnik. Ocena stroškov 5% od vrednosti del.</t>
  </si>
  <si>
    <t>4.12</t>
  </si>
  <si>
    <t>Dobava in montaža polietilenskih kanalizaeijskih cevi MAPIKAN OD 800 SN8 (SIST EN 13476), kompletno z gumi tesnili in priključitvijo na jaške.</t>
  </si>
  <si>
    <t>Dobava in montaža polietilenskih kanalizaeijskih cevi MAPIKAN OD 630 SN8 (SIST EN 13476), kompletno z gumi tesnili in priključitvijo na jaške.</t>
  </si>
  <si>
    <t>Dobava in montaža polietilenskih kanalizaeijskih cevi MAPIKAN OD 500 SN8 (SIST EN 13476), kompletno z gumi tesnili in priključitvijo na jaške.</t>
  </si>
  <si>
    <t>Dobava in montaža polietilenskih kanalizaeijskih cevi MAPIKAN OD 400 SN8 (SIST EN 13476), kompletno z gumi tesnili in priključitvijo na jaške.</t>
  </si>
  <si>
    <t>Dobava in montaža polietilenskih kanalizaeijskih cevi MAPIKAN OD 315 SN8 (SIST EN 13476), kompletno z gumi tesnili in priključitvijo na jaške.</t>
  </si>
  <si>
    <t>Dobava in montaža polietilenskih kanalizaeijskih cevi MAPIKAN OD 250 SN8 (SIST EN 13476), kompletno z gumi tesnili in priključitvijo na jaške.</t>
  </si>
  <si>
    <t>Dobava in montaža gladkih polietilenskih kanalizaeijskih cevi PE d 160 mm (S10) SN8 (SIST EN 12666), kompletno z gumi tesnili, varjenjem na licu mesta in priključitvijo na jaške (požiralniške povezave).</t>
  </si>
  <si>
    <t>4.13</t>
  </si>
  <si>
    <t>4.14</t>
  </si>
  <si>
    <t>4.15</t>
  </si>
  <si>
    <t>4.16</t>
  </si>
  <si>
    <t>4.17</t>
  </si>
  <si>
    <t>4.18</t>
  </si>
  <si>
    <t>4.19</t>
  </si>
  <si>
    <t>MONTERSKA DELA - Meteorna kanalizacija</t>
  </si>
  <si>
    <r>
      <t>Dobava in montaža MAPIKAN loka 45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family val="2"/>
        <charset val="238"/>
      </rPr>
      <t>OD 630  mm SN8 vključno s spojnimi elementi ter priključitvijo na cevi (iztok iz lovilca mineralnih olj).</t>
    </r>
  </si>
  <si>
    <r>
      <t>Dobava in montaža MAPIKAN odcepov 90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family val="2"/>
        <charset val="238"/>
      </rPr>
      <t>DN 500/160  mm SN8 vključno s spojnimi elementi ter priključitvijo na cevi (slepi priklop požiralniške povezave).</t>
    </r>
  </si>
  <si>
    <r>
      <t>Dobava in montaža MAPIKAN odcepov 90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family val="2"/>
        <charset val="238"/>
      </rPr>
      <t>DN 400/160  mm SN8 vključno s spojnimi elementi ter priključitvijo na cevi (slepi priklop požiralniške povezave).</t>
    </r>
  </si>
  <si>
    <r>
      <t>Dobava in montaža MAPIKAN odcepov 90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family val="2"/>
        <charset val="238"/>
      </rPr>
      <t>DN 315/160  mm SN8 vključno s spojnimi elementi ter priključitvijo na cevi (slepi priklop požiralniške povezave).</t>
    </r>
  </si>
  <si>
    <r>
      <t>Dobava in montaža MAPIKAN odcepov 90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family val="2"/>
        <charset val="238"/>
      </rPr>
      <t>DN 250/160  mm SN8 vključno s spojnimi elementi ter priključitvijo na cevi (slepi priklop požiralniške povezave).</t>
    </r>
  </si>
  <si>
    <r>
      <t>Dobava in montaža gladkih polietilenskih lokov 90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family val="2"/>
        <charset val="238"/>
      </rPr>
      <t>d1 60  mm SN8 vključno s spojnimi elementi ter priključitvijo na cevi (slepi priklop požiralniške povezave - prehod v vertikalo).</t>
    </r>
  </si>
  <si>
    <t>Dobava in montaža kompenzacijskih kosov diferenčnih posedkov OD 400 mm  SN8 na iztoku iz umirejavlnih jaškov sistema PLUVIA.</t>
  </si>
  <si>
    <t>Dobava in montaža kompenzacijskih kosov diferenčnih posedkov OD 630 mm  SN8 na vtoku in iztoku iz lovilca minerlanih olj.</t>
  </si>
  <si>
    <t>1.</t>
  </si>
  <si>
    <t>2.</t>
  </si>
  <si>
    <t>3.</t>
  </si>
  <si>
    <t>4.</t>
  </si>
  <si>
    <t>5.</t>
  </si>
  <si>
    <t>6.</t>
  </si>
  <si>
    <t>7.</t>
  </si>
  <si>
    <t>8.</t>
  </si>
  <si>
    <t>SKUPAJ:</t>
  </si>
  <si>
    <t>cena/enoto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</si>
  <si>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</si>
  <si>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</si>
  <si>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</si>
  <si>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</si>
  <si>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</si>
  <si>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</si>
  <si>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</si>
  <si>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</si>
  <si>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</si>
  <si>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</si>
  <si>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21.</t>
  </si>
  <si>
    <t>22.</t>
  </si>
  <si>
    <t>Izdelava geodetskega načrta izvedenega stanja z elaboratom KKN za vnos v kataster komunalnih naprav po zahtevah upravljalca</t>
  </si>
  <si>
    <t>ZAKLJUČNA DELA SKUPAJ:</t>
  </si>
  <si>
    <t>kpl</t>
  </si>
  <si>
    <t>m'</t>
  </si>
  <si>
    <t>DN25</t>
  </si>
  <si>
    <t>DN50</t>
  </si>
  <si>
    <t>SKUPAJ Z NEPREDVIDENIMI DELI:</t>
  </si>
  <si>
    <t xml:space="preserve">Izdevava prebojev skozi stene z vrtanjem, komplet z odvozom odpadkov na gradbiščno deponijo. </t>
  </si>
  <si>
    <t>DN15</t>
  </si>
  <si>
    <t>DN65</t>
  </si>
  <si>
    <t>kg</t>
  </si>
  <si>
    <t>23.</t>
  </si>
  <si>
    <t>24.</t>
  </si>
  <si>
    <t>25.</t>
  </si>
  <si>
    <t>26.</t>
  </si>
  <si>
    <t>29.</t>
  </si>
  <si>
    <t>28.</t>
  </si>
  <si>
    <t>27.</t>
  </si>
  <si>
    <t>34.</t>
  </si>
  <si>
    <t>36.</t>
  </si>
  <si>
    <t>37.</t>
  </si>
  <si>
    <t>38.</t>
  </si>
  <si>
    <t>39.</t>
  </si>
  <si>
    <t>NEPREDVIDENA DELA 10%</t>
  </si>
  <si>
    <t>fi300 L=500mm</t>
  </si>
  <si>
    <t>fi300 L=150mm</t>
  </si>
  <si>
    <t>Zatesnitev prebojev cevi skozi stene komplet z vgradnjo zalivnega betona C20/25 z omočljivostoj do 3cm izdelanega iz cementa s hidroekspanzijskim dodatkom.</t>
  </si>
  <si>
    <t>DN100</t>
  </si>
  <si>
    <t>DN20</t>
  </si>
  <si>
    <t>DN40</t>
  </si>
  <si>
    <t>Dobava in montaža toplotne izolacije cevi (cevaki) izdelana iz mineralne volne, skupaj z zaščitnim plaščem iz al pločevine debeline 1mm, komplet z montažnim materialom.</t>
  </si>
  <si>
    <t>cev DN100, cevak Øn=115, debelina s= 80 mm</t>
  </si>
  <si>
    <t>cev DN65, cevak Øn=76, debelina s= 60 mm</t>
  </si>
  <si>
    <t>DN100 izolacija Ø114/s= 400 mm</t>
  </si>
  <si>
    <t>DN10</t>
  </si>
  <si>
    <t>DN100/65</t>
  </si>
  <si>
    <t>DN100/80</t>
  </si>
  <si>
    <t>Ustreza proizvod Danfoss tip: XB66L-SB-1-120</t>
  </si>
  <si>
    <t>Ustreza proizvod Danfoss tip: AVQM 65</t>
  </si>
  <si>
    <t>Ustreza proizvod Danfoss tip: AMV33/3/220V; 3s/mm</t>
  </si>
  <si>
    <t>Ustreza proizvod Enerkon CF-E II 10 DN65</t>
  </si>
  <si>
    <t>Dobava in montaža prehodnega kombiniranega sedežnega regulacijskegai ventila za sisteme daljinskega ogrevanja opremljen z regulatorjem pretoka  DN65/PN25, Kvs=50, tmax=150°C, dp=0,2bar. Ventil se dobavi komplet z montažnim in tesnilnim materialom.</t>
  </si>
  <si>
    <t xml:space="preserve">Dobava in montaža redukcijskega kosa, prirobničnega za ogrevalne sisteme tmax=150°C, skupaj z vsem potrebnim montažnim, pritrdilnim ter tesnilnim materialom in protiprirobnicama, </t>
  </si>
  <si>
    <t>Dobava in montaža redukcijskega kosa, prirobničnega PN6 za ogrevalne sisteme tmax=110°C, skupaj z vsem potrebnim montažnim, pritrdilnim ter tesnilnim materialom ter protiprirobnicami</t>
  </si>
  <si>
    <t>Ustreza proizvod / Polix  / tip: KPN PN16 DP PX PX</t>
  </si>
  <si>
    <t>15</t>
  </si>
  <si>
    <t xml:space="preserve">Dobava in montaža navojnega krogličnega ventila za ogrevalne sisteme  PN16; tmax=150°C, skupaj z vsem potrebnim montažnim ter tesnilnim materialom, </t>
  </si>
  <si>
    <t xml:space="preserve">Dobava in montaža navojnega krogličnega ventila za ogrevalne sisteme  PN6; tmax=110°C, skupaj z vsem potrebnim montažnim ter tesnilnim materialom, </t>
  </si>
  <si>
    <t>Dobava in montaža lovilnik nečistoč, prirobnični, (Y-čistilni kos) za ogrevalne sisteme PN16, tmax=150°C komplet z montažnim in tesnilnim materialom ter protiprirobnicama.</t>
  </si>
  <si>
    <t>20</t>
  </si>
  <si>
    <t>Dobava in montaža potopni varnostni termostat za ogrevalne sisteme 220V/50Hz z nastavljivim območjem t=0-90°C z blokado pri preseženi temperaturi in avtomatsko deblokado ter funkcijo STW za istočasno zaprtje regulacijskega ventila, dobavljen komplet s tulko 1/2" ter tesnilnim in montažnim materialom.</t>
  </si>
  <si>
    <t>Vsi prenosi prevozi, odranje potrebni za montažo instalacij.</t>
  </si>
  <si>
    <t>Ustreza proizvod Grundfos tip: MAGNA3 80-40F DN80</t>
  </si>
  <si>
    <t xml:space="preserve">Dobava in montaža: prirobnična nepovratna loputa za ogrevalne sisteme  DN100/PN16; tmax=110°C, skupaj z vsem potrebnim montažnim ter tesnilnim materialom, </t>
  </si>
  <si>
    <t>Dobava in montaža: okrogli tekočinski termometer za ogrevalne sisteme s  temperaturnim  območjem T=0-160°C z navojnim priključkom in tulko DN15/PN16 skupaj z montažnim in tesnilnim materialom.</t>
  </si>
  <si>
    <t>Dobava in montaža: okrogli manometer (0-16bar) za ogrevalne sisteme komplet s kontrolno pipico DN8/PN16 ter vezno cevjo DN8 skupaj z navojnim priključkom in tulko DN15 ter montažnim in tesnilnim materialom.</t>
  </si>
  <si>
    <t>Dobava in montaža: okrogli tekočinski termometer za ogrevalne sisteme s  temperaturnim  območjem T=0-120°C z navojnim priključkom in tulko DN15/PN10 skupaj z montažnim in tesnilnim materialom.</t>
  </si>
  <si>
    <t>Dobava in montaža: okrogli manometer (0-6bar) za ogrevalne sisteme komplet s kontrolno pipico DN8/PN10 ter vezno cevjo DN8 skupaj z navojnim priključkom in tulko DN15 ter montažnim in tesnilnim materialom.</t>
  </si>
  <si>
    <t>Dobava in montaža:digitalni temp. regulator za vodenje temperature dovoda v odvisnosti od zunanje temperature, dva regulacijska kroga (osnovna regulacja na primarju in en regulacijski hrog na sekundarju), s funkcijo zveznega omejevanja temperature povratka na primarni strani.
Vsi elementi so električno povezani in pripravljeni za priklop na omrežje 230 V, z možnostjo priključitve na daljinski nadzorni sistem Kenog d.o.o., možnost programiranja s kartico  in prilagoditve željenemu sistemu. Izhodi regulatorja za krmiljenje pogonov opremljeni s triaki, izhodi za črpalke in ventile z releji.</t>
  </si>
  <si>
    <t>Ustreza proizvod Danfoss Tip: ECL Comfort 310</t>
  </si>
  <si>
    <t>Ustreza proizvod Danfoss Tip: ESTM</t>
  </si>
  <si>
    <t>Naprava za obdelavo in oddajo podatkov daljinskega ogrevanja z radijskim oddajnikom in napajalnikom, nadzorni sistem Kenog d.o.o.. Dobavi Kenog d.o.o.</t>
  </si>
  <si>
    <t>Dobava in montaža: zaprta membranska raztezna posoda za varovanje ogrevalnega sistema DN20/PN6; t=90°C, Vn = 24 lit,  napolnjena s predtlakom po=1,8 bar komplet s tesnilnim in montažnim materialom.</t>
  </si>
  <si>
    <t xml:space="preserve">Dobava in montaža navojnega krogličnega ventila za ogrevalne sisteme  PN6; tmax=110°C, opremljena s kjučavnico za blokado zapiranja , skupaj z vsem potrebnim montažnim ter tesnilnim materialom, </t>
  </si>
  <si>
    <t>35.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</si>
  <si>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</si>
  <si>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40.</t>
  </si>
  <si>
    <t>Dobava in montaža: zaključna kapa za predizolirane cevovode skupaj s tesnilnim materialom.</t>
  </si>
  <si>
    <t>41.</t>
  </si>
  <si>
    <t>42.</t>
  </si>
  <si>
    <t>43.</t>
  </si>
  <si>
    <t>Vezalna funkcionalna shema toplotne postaje vgrajena v okvir.</t>
  </si>
  <si>
    <t>INŠTALACIJSKA MONTAŽNA DELA</t>
  </si>
  <si>
    <t>Dobava in montaža toplotne izolacije cevi (cevaki) izdelana iz ekspandiranega polietilena (l&lt;0,033 W/m·K) z zaprto celično strukturo t= –20 do 105°C, skupaj s pripadajočim temperaturno obstojnim lepilom ter zaščitena s plaščem iz al pločevine. Ustreza proizvod Armacell AF ali podobna</t>
  </si>
  <si>
    <r>
      <t>Dobava in montaža prenosnika toplote za daljinsko ogrevanje lotani izdelan iz plošč iz nerjaveče pločevine iz materiala AISI 316 L. Prenosnik se dobavi skupaj s tipsko toplotno izolacijo, podstavkom, protiprirobnicama ter drobmim montažnim in tesnilnim materialom.
Tehnične karakteristike:
- material plošč: nerjavno jeklo AISI 316 L
- nazivna moč: Q =530 kW,
- primar: 90/70°C, dp = 4,61 kPa, qv=23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/h, DN65 R2 1/2"
- sekundar: 80/60°C, dp = 4,55 kPa, qv=23 m3/h, DN65 R2 1/2"
- maks.  tlak PN16
- maks. temp. 180°C
- število plošč: 120
- skupna površina 22,3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
- dim. LxAxH= 296x348x706 mm</t>
    </r>
  </si>
  <si>
    <t xml:space="preserve">Dobava in montaža elektromotornega pogona za montažo na regulacijske ventile, tritočkovni regulacijski signal, 220V/50Hz; dpmax=20bar; hitrost hoda 3 s/mm, opremljenim s potenciometrom za signalizacijo položaja, varnostno funkcijo za zaprtje ob izpadu el. ter STW funkcijo za povezavo z varnostnim termostatom, </t>
  </si>
  <si>
    <r>
      <t>Dobava in montaža toplotnega števca – kalorimetra z ultrazvočnim merilnikom pretoka za vertikalno vgradnjo DN65/PN16 (priribnice), tmax=130°C;
q</t>
    </r>
    <r>
      <rPr>
        <vertAlign val="subscript"/>
        <sz val="10"/>
        <color indexed="8"/>
        <rFont val="Arial"/>
        <family val="2"/>
        <charset val="238"/>
      </rPr>
      <t>n</t>
    </r>
    <r>
      <rPr>
        <sz val="10"/>
        <color indexed="8"/>
        <rFont val="Arial"/>
        <family val="2"/>
        <charset val="238"/>
      </rPr>
      <t>=25 m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/h, skupaj z računsko enoto z baterijskim napajanjem, opremljeno z M-BUS modulom, dvema temperaturnima tipaloma Pt100 skupaj s tulkama DN15, komplet z montažnim in tesnilnim materialom.</t>
    </r>
  </si>
  <si>
    <t>Dobava in montaža prirobničnega krogličnega ventila za ogrevalne sisteme  PN16; tmax=150°C, skupaj z vsem potrebnim montažnim in tesnilnim materialom ter protiprirobnicama</t>
  </si>
  <si>
    <t>Dobava in montaža prirobničnega krogličnega ventila za ogrevalne sisteme  PN6; tmax=110°C, skupaj z vsem potrebnim montažnim in tesnilnim materialom ter protiprirobnicama</t>
  </si>
  <si>
    <t>Dobava in montaža: obtočna črpalka za ogrevalne sisteme DN80/PN16 (prirobnica), tmax=90°C, 220V/50Hz; Pel=24-326W, opremljena z integriranim frekvenčnim pretvornikom, temperaturnim tipalom za vodenje vrtlajev v odvisnosti od temp. povratka, termično zaščito el motorja, poluževalnim panelom, možnostojo dogradnje M-BUS modula. Obratovalna točka črpalke 23 m3/h; 20 kPa, komplet z montažnim in tesnilnim materialom ter tipsko toplotno izolacijo.</t>
  </si>
  <si>
    <t>Dobava in montaža zunanje temperaturno tipalo za ogrevalne siteme komplet z montažnim in priključnim materialom.</t>
  </si>
  <si>
    <r>
      <t>Dobava in montaža: vzmetni atestirani varnostni navojni ventil s polnim dvigom sedeža za toplovodne sisteme po SIST EN 12828:2004 DN40/DN50, vrste D/G/H in z naslednjimi tehničnimi karakteristikami:
-medij: voda
-tlak odpiranja: p</t>
    </r>
    <r>
      <rPr>
        <vertAlign val="subscript"/>
        <sz val="10"/>
        <rFont val="Arial"/>
        <family val="2"/>
        <charset val="238"/>
      </rPr>
      <t>odp</t>
    </r>
    <r>
      <rPr>
        <sz val="10"/>
        <rFont val="Arial"/>
        <family val="2"/>
        <charset val="238"/>
      </rPr>
      <t xml:space="preserve"> = 3,0 bar</t>
    </r>
    <r>
      <rPr>
        <vertAlign val="subscript"/>
        <sz val="10"/>
        <rFont val="Arial"/>
        <family val="2"/>
        <charset val="238"/>
      </rPr>
      <t>nad</t>
    </r>
    <r>
      <rPr>
        <sz val="10"/>
        <rFont val="Arial"/>
        <family val="2"/>
        <charset val="238"/>
      </rPr>
      <t xml:space="preserve"> 
-iztočni koeficient: α = 0,3
-nazivni premer: DN40
-izpust DN50</t>
    </r>
  </si>
  <si>
    <t>Izdelava in montaža odzračevalnih lončkov vsebine V = 1,5 l, komplet z montažnim materialaom.</t>
  </si>
  <si>
    <t>Dobava in montaža nosilnih drsnih podpor za vročevode skupaj s toplotno izoliranimi objemnimi nosilci DN100 za pritrditev cevovodov na gradbene konstrukcije, komplet z drobnim montažnim materialom.</t>
  </si>
  <si>
    <t>33.</t>
  </si>
  <si>
    <t>Dobava in montaža: labirintno zidno tesnilo za vodotesen stik pri prehodu predizolirane cevi skozi zid, izdelano iz profilirane neoprenske gume L=50mm.</t>
  </si>
  <si>
    <t>Dobava in montaža: predizolirani spoj po EN 10253-1/2 (varjeni spoj, izolacija s poliuretansko peno in zaščita z hidroizolacijskim ovojem iz polietilena za spajanje z varjenjem). Komplet s predpripravo cevovoda za varjenje  ter kontrolo zvarov po EN 448 z rentgeniziranjem (do DN125 5%, od DN150 10%) od strani pooblaščene organizacije komplet z izdelavo poročila.</t>
  </si>
  <si>
    <t xml:space="preserve">Predaja vseh izjav o lastnostih, atestov vgrajenih gradbenih proizvodov, instalacij, naprav in opreme ter zapisnikov meritev. </t>
  </si>
  <si>
    <t>30.</t>
  </si>
  <si>
    <t>31.</t>
  </si>
  <si>
    <t>32.</t>
  </si>
  <si>
    <t xml:space="preserve">Dobava in montaža jeklene, brezšivne cevi izdelane po DIN 2448 ISZ EN1¸0216 iz materiala St37, očiščena do svetlega, razmaščena, antikorozijsko zaščitena skupaj s fazonskimi kosi in spojnim materialom
(1kos =1,0 m). </t>
  </si>
  <si>
    <t xml:space="preserve">Dobava in montaža jeklena, brezšivna, srednjetežka, navojna, cev izdelane po  DIN 2440 SIST EN 10255 material St35, očiščena do svetlega, razmaščena, antikorozijsko zaščitena skupaj s fazonskimi kosi in spojnim materialom
(1kos =1,0 m). </t>
  </si>
  <si>
    <t>fi300 L=500mm, cev fi225</t>
  </si>
  <si>
    <t>fi300 L=150mm, cev fi225</t>
  </si>
  <si>
    <t xml:space="preserve">ZAKLJUČNA IN OSTALA DELA </t>
  </si>
  <si>
    <t>Dobava in montaža: predizoliran redukcijski kos skupaj s spojnim materialom.</t>
  </si>
  <si>
    <r>
      <t>DN150(PE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Arial"/>
        <family val="2"/>
        <charset val="238"/>
      </rPr>
      <t>280) / DN100(PE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225)   </t>
    </r>
  </si>
  <si>
    <r>
      <t>DN150/PE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280</t>
    </r>
  </si>
  <si>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265/225</t>
    </r>
  </si>
  <si>
    <r>
      <t>DN100/PE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225</t>
    </r>
  </si>
  <si>
    <t>Dobava in montaža plašča iz al pločevine debeline 1mm za zaščito nadzemno vodenega predizoliranega vročevoda fi 225 mm skupaj z drobnim montažnim materialom ter fasadno obrobo na mestu vodenja cevi skozi steno.</t>
  </si>
  <si>
    <t>Dobava in montaža doze za zaključno kapo za spoj žic sistema za kontinuirani nadzor vlažnosti komplet z vsem montažnim materialom.</t>
  </si>
  <si>
    <t>Izvedba električnih priklopov regulacijske  in senzorske opreme motorni pogon reg. ventila (220V), temperaturnih tipal (3x ), varnostnega termostata  (1x ), kalorimetra (1x bus) , obtočne črpalke (Pel=326W, 220V) s strani pooblaščenega serviserja skupaj z izdelavo zapisnika.</t>
  </si>
  <si>
    <t>Čiščenje terena in odvodz materiala na deponijo do 10km.</t>
  </si>
  <si>
    <t>Zapora, praznjenje in začepitev obtoječga vročevoda na mestu priklopa.</t>
  </si>
  <si>
    <t xml:space="preserve">Dobava in montaža: potopno temperaturno tipalo za ogrevalne sisteme dolžine 100 mm, temperaturno območje 0 do 140°C, Pt1000 skupaj z integriranim pretvornikom 4-24mA ter vgradno tulko R1/2/PN16. </t>
  </si>
  <si>
    <t>Čiščenje zvarov  ter pleskanje z dvojnim protikorozijskim premazom.</t>
  </si>
  <si>
    <t>Izpiranje, odzračevanje ter tlačni preizkus cevovoda z vodo tlaka 12 bar (vročevod), 8 bar (sekundar) skupaj z izdelavo zapisnika.</t>
  </si>
  <si>
    <t>Pripravljalna dela, izdelava napisnih ploščic za opremo in cevovode, čiščenje in pleskanje vidnih delov cevi ter konzol, izdelava tehnične dokumentacije, izvedba poizkusnega obratovanjem ter izdelava zapisnikov.</t>
  </si>
  <si>
    <t>POPIS DEL S PROJEKTANTSKO OCENO: 
TOPLOTNA POSTAJA ZA SREDNJO EKONOMSKO IN TRGOVSKO ŠOLO V NOVI GORICI</t>
  </si>
  <si>
    <t>Cena brez DDV</t>
  </si>
  <si>
    <t>DDV (22%)</t>
  </si>
  <si>
    <t>Cena z DDV</t>
  </si>
  <si>
    <t>INŠTALACIJSKA MONTAŽNA DELA SKUPAJ: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</si>
</sst>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-\ _S_I_T_ ;_ * #,##0.00\-\ _S_I_T_ ;_ * &quot;-&quot;??_-\ _S_I_T_ ;_ @_ "/>
    <numFmt numFmtId="165" formatCode="_ * #,##0.00_-\ &quot;SIT&quot;_ ;_ * #,##0.00\-\ &quot;SIT&quot;_ ;_ * &quot;-&quot;??_-\ &quot;SIT&quot;_ ;_ @_ 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10"/>
      <name val="Arial"/>
      <family val="2"/>
      <charset val="238"/>
    </font>
    <font>
      <sz val="10"/>
      <name val="Helv"/>
      <charset val="204"/>
    </font>
    <font>
      <sz val="10"/>
      <name val="Arial"/>
      <family val="2"/>
      <charset val="238"/>
    </font>
    <font>
      <i/>
      <sz val="10"/>
      <name val="SL Dutch"/>
    </font>
    <font>
      <sz val="10"/>
      <name val="Arial CE"/>
      <charset val="238"/>
    </font>
    <font>
      <sz val="10"/>
      <name val="Century Gothic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vertAlign val="sub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name val="Symbol"/>
      <family val="1"/>
      <charset val="2"/>
    </font>
    <font>
      <sz val="12"/>
      <name val="Arial Narrow"/>
      <family val="2"/>
      <charset val="238"/>
    </font>
    <font>
      <sz val="10"/>
      <color theme="1"/>
      <name val="Symbol"/>
      <family val="1"/>
      <charset val="2"/>
    </font>
    <font>
      <sz val="10"/>
      <name val="Arial"/>
      <family val="1"/>
      <charset val="2"/>
    </font>
    <font>
      <sz val="8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6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7" applyNumberFormat="0" applyFill="0" applyAlignment="0" applyProtection="0"/>
    <xf numFmtId="0" fontId="5" fillId="0" borderId="0"/>
    <xf numFmtId="0" fontId="18" fillId="22" borderId="0" applyNumberFormat="0" applyBorder="0" applyAlignment="0" applyProtection="0"/>
    <xf numFmtId="1" fontId="30" fillId="0" borderId="0"/>
    <xf numFmtId="0" fontId="29" fillId="23" borderId="8" applyNumberFormat="0" applyFont="0" applyAlignment="0" applyProtection="0"/>
    <xf numFmtId="4" fontId="27" fillId="0" borderId="0">
      <alignment wrapText="1"/>
    </xf>
    <xf numFmtId="0" fontId="13" fillId="20" borderId="6" applyNumberFormat="0" applyAlignment="0" applyProtection="0"/>
    <xf numFmtId="0" fontId="28" fillId="0" borderId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0" fontId="2" fillId="0" borderId="0"/>
    <xf numFmtId="43" fontId="2" fillId="0" borderId="0" applyFont="0" applyFill="0" applyBorder="0" applyAlignment="0" applyProtection="0"/>
    <xf numFmtId="39" fontId="31" fillId="0" borderId="0" applyFont="0" applyFill="0" applyBorder="0" applyAlignment="0" applyProtection="0"/>
    <xf numFmtId="0" fontId="2" fillId="0" borderId="0"/>
    <xf numFmtId="1" fontId="3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" fontId="0" fillId="0" borderId="0" xfId="0" applyNumberFormat="1"/>
    <xf numFmtId="49" fontId="0" fillId="0" borderId="10" xfId="0" applyNumberFormat="1" applyBorder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0" fontId="7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9" fontId="34" fillId="0" borderId="0" xfId="56" applyNumberFormat="1" applyFont="1" applyAlignment="1">
      <alignment horizontal="center" vertical="top"/>
    </xf>
    <xf numFmtId="0" fontId="34" fillId="0" borderId="0" xfId="56" applyFont="1" applyAlignment="1">
      <alignment vertical="top" wrapText="1"/>
    </xf>
    <xf numFmtId="2" fontId="34" fillId="0" borderId="0" xfId="56" applyNumberFormat="1" applyFont="1" applyAlignment="1">
      <alignment horizontal="center"/>
    </xf>
    <xf numFmtId="0" fontId="34" fillId="0" borderId="0" xfId="56" applyFont="1" applyAlignment="1">
      <alignment horizontal="center"/>
    </xf>
    <xf numFmtId="4" fontId="34" fillId="0" borderId="0" xfId="56" applyNumberFormat="1" applyFont="1" applyAlignment="1">
      <alignment horizontal="right"/>
    </xf>
    <xf numFmtId="49" fontId="33" fillId="0" borderId="16" xfId="56" applyNumberFormat="1" applyFont="1" applyFill="1" applyBorder="1" applyAlignment="1">
      <alignment horizontal="center" vertical="top"/>
    </xf>
    <xf numFmtId="2" fontId="33" fillId="0" borderId="17" xfId="56" applyNumberFormat="1" applyFont="1" applyFill="1" applyBorder="1" applyAlignment="1">
      <alignment horizontal="center"/>
    </xf>
    <xf numFmtId="2" fontId="33" fillId="0" borderId="0" xfId="56" applyNumberFormat="1" applyFont="1" applyFill="1" applyAlignment="1">
      <alignment horizontal="center"/>
    </xf>
    <xf numFmtId="49" fontId="34" fillId="0" borderId="0" xfId="56" applyNumberFormat="1" applyFont="1" applyFill="1" applyAlignment="1">
      <alignment horizontal="center" vertical="top"/>
    </xf>
    <xf numFmtId="0" fontId="34" fillId="0" borderId="0" xfId="56" applyFont="1" applyFill="1" applyAlignment="1">
      <alignment vertical="top" wrapText="1"/>
    </xf>
    <xf numFmtId="4" fontId="34" fillId="0" borderId="0" xfId="56" applyNumberFormat="1" applyFont="1" applyFill="1" applyAlignment="1">
      <alignment horizontal="right"/>
    </xf>
    <xf numFmtId="0" fontId="34" fillId="0" borderId="0" xfId="56" applyFont="1" applyFill="1" applyAlignment="1">
      <alignment horizontal="center"/>
    </xf>
    <xf numFmtId="4" fontId="34" fillId="0" borderId="0" xfId="56" applyNumberFormat="1" applyFont="1" applyBorder="1" applyAlignment="1">
      <alignment horizontal="right"/>
    </xf>
    <xf numFmtId="4" fontId="34" fillId="0" borderId="0" xfId="56" applyNumberFormat="1" applyFont="1" applyFill="1" applyBorder="1" applyAlignment="1">
      <alignment horizontal="right"/>
    </xf>
    <xf numFmtId="4" fontId="33" fillId="0" borderId="15" xfId="56" applyNumberFormat="1" applyFont="1" applyFill="1" applyBorder="1" applyAlignment="1">
      <alignment vertical="top" wrapText="1"/>
    </xf>
    <xf numFmtId="0" fontId="33" fillId="0" borderId="15" xfId="56" applyFont="1" applyFill="1" applyBorder="1" applyAlignment="1">
      <alignment horizontal="center"/>
    </xf>
    <xf numFmtId="2" fontId="33" fillId="0" borderId="15" xfId="56" applyNumberFormat="1" applyFont="1" applyFill="1" applyBorder="1" applyAlignment="1">
      <alignment horizontal="center"/>
    </xf>
    <xf numFmtId="4" fontId="33" fillId="0" borderId="15" xfId="56" applyNumberFormat="1" applyFont="1" applyFill="1" applyBorder="1"/>
    <xf numFmtId="4" fontId="33" fillId="0" borderId="0" xfId="56" applyNumberFormat="1" applyFont="1" applyFill="1" applyBorder="1" applyAlignment="1">
      <alignment vertical="top" wrapText="1"/>
    </xf>
    <xf numFmtId="0" fontId="33" fillId="0" borderId="0" xfId="56" applyFont="1" applyFill="1" applyBorder="1" applyAlignment="1">
      <alignment horizontal="center"/>
    </xf>
    <xf numFmtId="2" fontId="33" fillId="0" borderId="0" xfId="56" applyNumberFormat="1" applyFont="1" applyFill="1" applyBorder="1" applyAlignment="1">
      <alignment horizontal="center"/>
    </xf>
    <xf numFmtId="4" fontId="33" fillId="0" borderId="0" xfId="56" applyNumberFormat="1" applyFont="1" applyFill="1" applyBorder="1"/>
    <xf numFmtId="4" fontId="34" fillId="0" borderId="18" xfId="56" applyNumberFormat="1" applyFont="1" applyFill="1" applyBorder="1" applyAlignment="1">
      <alignment horizontal="right"/>
    </xf>
    <xf numFmtId="4" fontId="33" fillId="0" borderId="15" xfId="56" applyNumberFormat="1" applyFont="1" applyFill="1" applyBorder="1" applyAlignment="1">
      <alignment horizontal="center"/>
    </xf>
    <xf numFmtId="4" fontId="33" fillId="0" borderId="0" xfId="56" applyNumberFormat="1" applyFont="1" applyFill="1" applyBorder="1" applyAlignment="1">
      <alignment horizontal="center"/>
    </xf>
    <xf numFmtId="0" fontId="33" fillId="0" borderId="0" xfId="56" applyFont="1" applyFill="1" applyBorder="1" applyAlignment="1">
      <alignment vertical="top" wrapText="1"/>
    </xf>
    <xf numFmtId="2" fontId="34" fillId="0" borderId="0" xfId="56" applyNumberFormat="1" applyFont="1" applyFill="1" applyBorder="1" applyAlignment="1">
      <alignment horizontal="center"/>
    </xf>
    <xf numFmtId="0" fontId="33" fillId="0" borderId="17" xfId="56" applyFont="1" applyFill="1" applyBorder="1" applyAlignment="1">
      <alignment vertical="top" wrapText="1"/>
    </xf>
    <xf numFmtId="0" fontId="33" fillId="0" borderId="0" xfId="56" applyFont="1" applyFill="1" applyAlignment="1">
      <alignment vertical="top" wrapText="1"/>
    </xf>
    <xf numFmtId="0" fontId="34" fillId="0" borderId="0" xfId="56" applyFont="1" applyFill="1" applyBorder="1" applyAlignment="1">
      <alignment horizontal="center"/>
    </xf>
    <xf numFmtId="0" fontId="33" fillId="0" borderId="12" xfId="57" applyFont="1" applyBorder="1" applyAlignment="1">
      <alignment horizontal="center" vertical="top"/>
    </xf>
    <xf numFmtId="4" fontId="33" fillId="0" borderId="13" xfId="57" applyNumberFormat="1" applyFont="1" applyBorder="1" applyAlignment="1">
      <alignment horizontal="left" vertical="top" wrapText="1"/>
    </xf>
    <xf numFmtId="4" fontId="33" fillId="0" borderId="14" xfId="57" applyNumberFormat="1" applyFont="1" applyBorder="1" applyAlignment="1">
      <alignment horizontal="left" vertical="top" wrapText="1"/>
    </xf>
    <xf numFmtId="0" fontId="34" fillId="0" borderId="0" xfId="57" applyFont="1" applyBorder="1" applyAlignment="1">
      <alignment horizontal="center" vertical="top"/>
    </xf>
    <xf numFmtId="1" fontId="33" fillId="0" borderId="0" xfId="57" applyNumberFormat="1" applyFont="1" applyAlignment="1"/>
    <xf numFmtId="0" fontId="33" fillId="0" borderId="0" xfId="57" applyFont="1" applyBorder="1" applyAlignment="1">
      <alignment horizontal="center" vertical="top"/>
    </xf>
    <xf numFmtId="0" fontId="33" fillId="0" borderId="0" xfId="57" applyFont="1" applyBorder="1" applyAlignment="1"/>
    <xf numFmtId="0" fontId="33" fillId="0" borderId="0" xfId="57" applyFont="1" applyBorder="1" applyAlignment="1">
      <alignment vertical="distributed" wrapText="1"/>
    </xf>
    <xf numFmtId="0" fontId="33" fillId="0" borderId="0" xfId="57" applyFont="1" applyBorder="1" applyAlignment="1">
      <alignment horizontal="center"/>
    </xf>
    <xf numFmtId="0" fontId="34" fillId="0" borderId="0" xfId="57" applyFont="1" applyAlignment="1">
      <alignment horizontal="justify" vertical="top" wrapText="1"/>
    </xf>
    <xf numFmtId="0" fontId="34" fillId="0" borderId="0" xfId="57" applyFont="1" applyAlignment="1">
      <alignment horizontal="center"/>
    </xf>
    <xf numFmtId="4" fontId="34" fillId="0" borderId="0" xfId="57" applyNumberFormat="1" applyFont="1" applyAlignment="1">
      <alignment horizontal="right"/>
    </xf>
    <xf numFmtId="4" fontId="34" fillId="0" borderId="0" xfId="57" applyNumberFormat="1" applyFont="1" applyBorder="1"/>
    <xf numFmtId="0" fontId="34" fillId="0" borderId="0" xfId="57" applyFont="1" applyBorder="1" applyAlignment="1">
      <alignment horizontal="center"/>
    </xf>
    <xf numFmtId="0" fontId="34" fillId="0" borderId="0" xfId="57" applyFont="1" applyFill="1" applyAlignment="1">
      <alignment vertical="top" wrapText="1"/>
    </xf>
    <xf numFmtId="4" fontId="34" fillId="0" borderId="0" xfId="57" applyNumberFormat="1" applyFont="1" applyFill="1" applyBorder="1"/>
    <xf numFmtId="0" fontId="33" fillId="0" borderId="0" xfId="57" applyFont="1" applyBorder="1" applyAlignment="1">
      <alignment horizontal="left" vertical="top"/>
    </xf>
    <xf numFmtId="4" fontId="34" fillId="0" borderId="0" xfId="57" applyNumberFormat="1" applyFont="1" applyAlignment="1">
      <alignment horizontal="center"/>
    </xf>
    <xf numFmtId="49" fontId="35" fillId="0" borderId="0" xfId="57" applyNumberFormat="1" applyFont="1" applyFill="1" applyAlignment="1">
      <alignment horizontal="center" vertical="top"/>
    </xf>
    <xf numFmtId="0" fontId="34" fillId="0" borderId="0" xfId="57" applyFont="1" applyFill="1" applyAlignment="1">
      <alignment horizontal="left" vertical="top" wrapText="1"/>
    </xf>
    <xf numFmtId="0" fontId="34" fillId="0" borderId="0" xfId="57" applyFont="1" applyFill="1" applyAlignment="1">
      <alignment horizontal="justify" vertical="top" wrapText="1"/>
    </xf>
    <xf numFmtId="4" fontId="34" fillId="0" borderId="0" xfId="57" applyNumberFormat="1" applyFont="1" applyFill="1" applyAlignment="1">
      <alignment horizontal="center"/>
    </xf>
    <xf numFmtId="2" fontId="34" fillId="0" borderId="0" xfId="57" applyNumberFormat="1" applyFont="1" applyFill="1" applyAlignment="1">
      <alignment horizontal="right"/>
    </xf>
    <xf numFmtId="0" fontId="34" fillId="0" borderId="0" xfId="57" applyFont="1" applyFill="1" applyAlignment="1">
      <alignment horizontal="center"/>
    </xf>
    <xf numFmtId="0" fontId="34" fillId="0" borderId="0" xfId="52" applyFont="1" applyFill="1" applyAlignment="1">
      <alignment horizontal="center"/>
    </xf>
    <xf numFmtId="4" fontId="34" fillId="0" borderId="0" xfId="52" applyNumberFormat="1" applyFont="1" applyBorder="1"/>
    <xf numFmtId="4" fontId="34" fillId="0" borderId="0" xfId="57" applyNumberFormat="1" applyFont="1" applyFill="1" applyBorder="1" applyAlignment="1">
      <alignment horizontal="center"/>
    </xf>
    <xf numFmtId="4" fontId="34" fillId="0" borderId="17" xfId="57" applyNumberFormat="1" applyFont="1" applyFill="1" applyBorder="1" applyAlignment="1">
      <alignment horizontal="center"/>
    </xf>
    <xf numFmtId="0" fontId="33" fillId="0" borderId="0" xfId="56" applyFont="1" applyFill="1" applyAlignment="1">
      <alignment horizontal="center"/>
    </xf>
    <xf numFmtId="4" fontId="34" fillId="0" borderId="0" xfId="57" applyNumberFormat="1" applyFont="1" applyFill="1" applyBorder="1" applyAlignment="1">
      <alignment horizontal="right"/>
    </xf>
    <xf numFmtId="2" fontId="34" fillId="0" borderId="0" xfId="57" applyNumberFormat="1" applyFont="1" applyFill="1" applyAlignment="1">
      <alignment horizontal="center"/>
    </xf>
    <xf numFmtId="39" fontId="34" fillId="0" borderId="0" xfId="57" applyNumberFormat="1" applyFont="1" applyAlignment="1">
      <alignment horizontal="left" wrapText="1"/>
    </xf>
    <xf numFmtId="1" fontId="34" fillId="0" borderId="0" xfId="57" applyNumberFormat="1" applyFont="1" applyFill="1" applyBorder="1" applyAlignment="1">
      <alignment horizontal="left" vertical="center"/>
    </xf>
    <xf numFmtId="4" fontId="34" fillId="0" borderId="0" xfId="57" applyNumberFormat="1" applyFont="1"/>
    <xf numFmtId="0" fontId="1" fillId="0" borderId="0" xfId="57" applyFont="1"/>
    <xf numFmtId="2" fontId="34" fillId="0" borderId="0" xfId="58" applyNumberFormat="1" applyFont="1" applyBorder="1" applyAlignment="1">
      <alignment horizontal="center"/>
    </xf>
    <xf numFmtId="4" fontId="34" fillId="0" borderId="0" xfId="58" applyNumberFormat="1" applyFont="1" applyBorder="1" applyAlignment="1"/>
    <xf numFmtId="4" fontId="34" fillId="0" borderId="0" xfId="58" applyNumberFormat="1" applyFont="1" applyBorder="1" applyAlignment="1">
      <alignment horizontal="center"/>
    </xf>
    <xf numFmtId="0" fontId="1" fillId="0" borderId="0" xfId="57" applyFont="1" applyBorder="1"/>
    <xf numFmtId="4" fontId="33" fillId="0" borderId="0" xfId="58" applyNumberFormat="1" applyFont="1" applyBorder="1" applyAlignment="1">
      <alignment horizontal="center"/>
    </xf>
    <xf numFmtId="4" fontId="33" fillId="0" borderId="0" xfId="58" applyNumberFormat="1" applyFont="1" applyBorder="1" applyAlignment="1">
      <alignment horizontal="right"/>
    </xf>
    <xf numFmtId="0" fontId="33" fillId="0" borderId="17" xfId="56" applyFont="1" applyFill="1" applyBorder="1" applyAlignment="1">
      <alignment horizontal="center"/>
    </xf>
    <xf numFmtId="49" fontId="34" fillId="0" borderId="0" xfId="57" applyNumberFormat="1" applyFont="1" applyAlignment="1">
      <alignment horizontal="center" vertical="top"/>
    </xf>
    <xf numFmtId="0" fontId="1" fillId="0" borderId="0" xfId="57" applyFont="1" applyAlignment="1">
      <alignment horizontal="center"/>
    </xf>
    <xf numFmtId="0" fontId="1" fillId="0" borderId="0" xfId="57" applyFont="1" applyFill="1"/>
    <xf numFmtId="4" fontId="1" fillId="0" borderId="0" xfId="57" applyNumberFormat="1" applyFont="1" applyBorder="1"/>
    <xf numFmtId="0" fontId="1" fillId="0" borderId="0" xfId="57" applyFont="1" applyFill="1" applyAlignment="1">
      <alignment horizontal="right"/>
    </xf>
    <xf numFmtId="4" fontId="1" fillId="0" borderId="0" xfId="57" applyNumberFormat="1" applyFont="1"/>
    <xf numFmtId="0" fontId="1" fillId="0" borderId="0" xfId="57" applyFont="1" applyAlignment="1">
      <alignment horizontal="right"/>
    </xf>
    <xf numFmtId="2" fontId="1" fillId="0" borderId="0" xfId="57" applyNumberFormat="1" applyFont="1" applyAlignment="1">
      <alignment horizontal="right"/>
    </xf>
    <xf numFmtId="4" fontId="34" fillId="0" borderId="0" xfId="57" applyNumberFormat="1" applyFont="1" applyFill="1" applyAlignment="1">
      <alignment horizontal="right"/>
    </xf>
    <xf numFmtId="1" fontId="34" fillId="0" borderId="0" xfId="57" quotePrefix="1" applyNumberFormat="1" applyFont="1" applyFill="1" applyBorder="1" applyAlignment="1">
      <alignment horizontal="left" vertical="center"/>
    </xf>
    <xf numFmtId="3" fontId="1" fillId="0" borderId="0" xfId="57" applyNumberFormat="1" applyFont="1"/>
    <xf numFmtId="0" fontId="1" fillId="0" borderId="0" xfId="57" applyFont="1"/>
    <xf numFmtId="0" fontId="34" fillId="0" borderId="0" xfId="57" applyFont="1" applyAlignment="1">
      <alignment horizontal="left" vertical="top" wrapText="1"/>
    </xf>
    <xf numFmtId="0" fontId="33" fillId="0" borderId="10" xfId="57" applyFont="1" applyBorder="1" applyAlignment="1">
      <alignment vertical="distributed" wrapText="1"/>
    </xf>
    <xf numFmtId="4" fontId="33" fillId="0" borderId="10" xfId="58" applyNumberFormat="1" applyFont="1" applyBorder="1" applyAlignment="1">
      <alignment horizontal="center"/>
    </xf>
    <xf numFmtId="0" fontId="33" fillId="0" borderId="19" xfId="57" applyFont="1" applyBorder="1" applyAlignment="1">
      <alignment vertical="distributed" wrapText="1"/>
    </xf>
    <xf numFmtId="4" fontId="33" fillId="0" borderId="19" xfId="58" applyNumberFormat="1" applyFont="1" applyBorder="1" applyAlignment="1">
      <alignment horizontal="center"/>
    </xf>
    <xf numFmtId="49" fontId="33" fillId="0" borderId="20" xfId="57" applyNumberFormat="1" applyFont="1" applyBorder="1" applyAlignment="1">
      <alignment horizontal="right" vertical="top"/>
    </xf>
    <xf numFmtId="49" fontId="33" fillId="0" borderId="19" xfId="57" applyNumberFormat="1" applyFont="1" applyBorder="1" applyAlignment="1">
      <alignment horizontal="left" vertical="top"/>
    </xf>
    <xf numFmtId="4" fontId="33" fillId="0" borderId="19" xfId="57" applyNumberFormat="1" applyFont="1" applyBorder="1" applyAlignment="1">
      <alignment horizontal="center"/>
    </xf>
    <xf numFmtId="0" fontId="37" fillId="0" borderId="0" xfId="56" applyFont="1" applyAlignment="1">
      <alignment vertical="top" wrapText="1"/>
    </xf>
    <xf numFmtId="0" fontId="34" fillId="0" borderId="0" xfId="57" applyFont="1" applyFill="1" applyAlignment="1">
      <alignment horizontal="center" vertical="top" wrapText="1"/>
    </xf>
    <xf numFmtId="0" fontId="34" fillId="0" borderId="0" xfId="57" applyFont="1" applyFill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4" fontId="1" fillId="0" borderId="0" xfId="57" applyNumberFormat="1" applyFont="1" applyFill="1" applyBorder="1"/>
    <xf numFmtId="0" fontId="37" fillId="0" borderId="0" xfId="56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34" fillId="0" borderId="21" xfId="57" applyFont="1" applyBorder="1" applyAlignment="1">
      <alignment horizontal="center" vertical="top"/>
    </xf>
    <xf numFmtId="0" fontId="44" fillId="0" borderId="21" xfId="0" applyFont="1" applyBorder="1" applyAlignment="1">
      <alignment horizontal="justify"/>
    </xf>
    <xf numFmtId="0" fontId="33" fillId="0" borderId="17" xfId="57" applyFont="1" applyBorder="1" applyAlignment="1">
      <alignment vertical="distributed" wrapText="1"/>
    </xf>
    <xf numFmtId="4" fontId="33" fillId="0" borderId="17" xfId="58" applyNumberFormat="1" applyFont="1" applyBorder="1" applyAlignment="1">
      <alignment horizontal="center"/>
    </xf>
    <xf numFmtId="0" fontId="33" fillId="0" borderId="24" xfId="57" applyFont="1" applyBorder="1" applyAlignment="1">
      <alignment horizontal="center"/>
    </xf>
    <xf numFmtId="0" fontId="33" fillId="0" borderId="25" xfId="57" applyFont="1" applyBorder="1" applyAlignment="1">
      <alignment horizontal="center"/>
    </xf>
    <xf numFmtId="0" fontId="33" fillId="0" borderId="24" xfId="57" applyFont="1" applyBorder="1" applyAlignment="1">
      <alignment horizontal="center" vertical="top" wrapText="1"/>
    </xf>
    <xf numFmtId="4" fontId="34" fillId="0" borderId="27" xfId="57" applyNumberFormat="1" applyFont="1" applyBorder="1"/>
    <xf numFmtId="4" fontId="34" fillId="0" borderId="26" xfId="57" applyNumberFormat="1" applyFont="1" applyBorder="1"/>
    <xf numFmtId="4" fontId="34" fillId="0" borderId="28" xfId="57" applyNumberFormat="1" applyFont="1" applyBorder="1"/>
    <xf numFmtId="4" fontId="34" fillId="0" borderId="29" xfId="57" applyNumberFormat="1" applyFont="1" applyBorder="1"/>
    <xf numFmtId="0" fontId="33" fillId="0" borderId="28" xfId="57" applyFont="1" applyBorder="1" applyAlignment="1">
      <alignment horizontal="center" vertical="top" wrapText="1"/>
    </xf>
    <xf numFmtId="2" fontId="34" fillId="0" borderId="23" xfId="58" applyNumberFormat="1" applyFont="1" applyBorder="1" applyAlignment="1">
      <alignment horizontal="center"/>
    </xf>
    <xf numFmtId="0" fontId="33" fillId="0" borderId="18" xfId="57" applyFont="1" applyBorder="1" applyAlignment="1"/>
    <xf numFmtId="0" fontId="33" fillId="0" borderId="22" xfId="57" applyFont="1" applyBorder="1" applyAlignment="1"/>
    <xf numFmtId="0" fontId="33" fillId="0" borderId="24" xfId="57" applyFont="1" applyBorder="1" applyAlignment="1"/>
    <xf numFmtId="0" fontId="33" fillId="0" borderId="25" xfId="57" applyFont="1" applyBorder="1" applyAlignment="1"/>
    <xf numFmtId="4" fontId="33" fillId="0" borderId="24" xfId="57" applyNumberFormat="1" applyFont="1" applyBorder="1" applyAlignment="1">
      <alignment horizontal="right"/>
    </xf>
    <xf numFmtId="4" fontId="33" fillId="0" borderId="18" xfId="58" applyNumberFormat="1" applyFont="1" applyBorder="1" applyAlignment="1">
      <alignment horizontal="right"/>
    </xf>
    <xf numFmtId="4" fontId="33" fillId="0" borderId="22" xfId="58" applyNumberFormat="1" applyFont="1" applyBorder="1" applyAlignment="1">
      <alignment horizontal="right"/>
    </xf>
    <xf numFmtId="4" fontId="33" fillId="0" borderId="24" xfId="58" applyNumberFormat="1" applyFont="1" applyBorder="1" applyAlignment="1">
      <alignment horizontal="right"/>
    </xf>
    <xf numFmtId="4" fontId="33" fillId="0" borderId="25" xfId="58" applyNumberFormat="1" applyFont="1" applyBorder="1" applyAlignment="1">
      <alignment horizontal="right"/>
    </xf>
    <xf numFmtId="0" fontId="47" fillId="0" borderId="27" xfId="57" applyFont="1" applyBorder="1" applyAlignment="1">
      <alignment horizontal="center" vertical="center" wrapText="1"/>
    </xf>
    <xf numFmtId="4" fontId="47" fillId="0" borderId="27" xfId="58" applyNumberFormat="1" applyFont="1" applyBorder="1" applyAlignment="1">
      <alignment vertical="center"/>
    </xf>
    <xf numFmtId="4" fontId="47" fillId="0" borderId="17" xfId="58" applyNumberFormat="1" applyFont="1" applyBorder="1" applyAlignment="1"/>
    <xf numFmtId="4" fontId="47" fillId="0" borderId="18" xfId="58" applyNumberFormat="1" applyFont="1" applyBorder="1" applyAlignment="1">
      <alignment vertical="center"/>
    </xf>
    <xf numFmtId="0" fontId="33" fillId="0" borderId="16" xfId="57" applyFont="1" applyBorder="1" applyAlignment="1">
      <alignment horizontal="center" vertical="top"/>
    </xf>
    <xf numFmtId="0" fontId="33" fillId="0" borderId="30" xfId="57" applyFont="1" applyBorder="1" applyAlignment="1">
      <alignment horizontal="center" vertical="top"/>
    </xf>
    <xf numFmtId="0" fontId="33" fillId="0" borderId="20" xfId="57" applyFont="1" applyBorder="1" applyAlignment="1">
      <alignment horizontal="center" vertical="top"/>
    </xf>
    <xf numFmtId="0" fontId="33" fillId="0" borderId="31" xfId="57" applyFont="1" applyBorder="1" applyAlignment="1">
      <alignment horizontal="center" vertical="top"/>
    </xf>
    <xf numFmtId="4" fontId="33" fillId="0" borderId="18" xfId="57" applyNumberFormat="1" applyFont="1" applyBorder="1" applyAlignment="1">
      <alignment horizontal="center"/>
    </xf>
    <xf numFmtId="4" fontId="33" fillId="0" borderId="22" xfId="57" applyNumberFormat="1" applyFont="1" applyBorder="1" applyAlignment="1">
      <alignment horizontal="center"/>
    </xf>
    <xf numFmtId="1" fontId="33" fillId="0" borderId="13" xfId="57" applyNumberFormat="1" applyFont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/>
  </cellXfs>
  <cellStyles count="6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vadno" xfId="0" builtinId="0"/>
    <cellStyle name="Navadno 2" xfId="36"/>
    <cellStyle name="Navadno 2 2" xfId="52"/>
    <cellStyle name="Navadno 3" xfId="49"/>
    <cellStyle name="Navadno 3 2" xfId="51"/>
    <cellStyle name="Navadno 4" xfId="57"/>
    <cellStyle name="Navadno 5" xfId="60"/>
    <cellStyle name="Navadno 6" xfId="48"/>
    <cellStyle name="Navadno 7" xfId="61"/>
    <cellStyle name="Navadno_POPIS DEL-DORNBERK-1.faza-razpis" xfId="56"/>
    <cellStyle name="Neutral" xfId="37"/>
    <cellStyle name="normal1" xfId="38"/>
    <cellStyle name="Note" xfId="39"/>
    <cellStyle name="nova" xfId="40"/>
    <cellStyle name="Odstotek 2" xfId="47"/>
    <cellStyle name="Odstotek 3" xfId="53"/>
    <cellStyle name="Output" xfId="41"/>
    <cellStyle name="Slog 1" xfId="42"/>
    <cellStyle name="Title" xfId="43"/>
    <cellStyle name="Total" xfId="44"/>
    <cellStyle name="Valuta 2" xfId="54"/>
    <cellStyle name="Valuta 3" xfId="63"/>
    <cellStyle name="Vejica 2" xfId="46"/>
    <cellStyle name="Vejica 2 2" xfId="59"/>
    <cellStyle name="Vejica 3" xfId="50"/>
    <cellStyle name="Vejica 4" xfId="55"/>
    <cellStyle name="Vejica 5" xfId="58"/>
    <cellStyle name="Vejica 5 2" xfId="64"/>
    <cellStyle name="Vejica 6" xfId="62"/>
    <cellStyle name="Warning Text" xfId="4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6"/>
  <sheetViews>
    <sheetView tabSelected="1" view="pageBreakPreview" topLeftCell="A152" zoomScaleNormal="100" zoomScaleSheetLayoutView="100" workbookViewId="0">
      <selection activeCell="G173" sqref="G173"/>
    </sheetView>
  </sheetViews>
  <sheetFormatPr defaultColWidth="8.85546875" defaultRowHeight="15"/>
  <cols>
    <col min="1" max="1" width="7.28515625" style="84" customWidth="1"/>
    <col min="2" max="2" width="53.5703125" style="84" customWidth="1"/>
    <col min="3" max="3" width="8" style="84" customWidth="1"/>
    <col min="4" max="4" width="10.85546875" style="93" customWidth="1"/>
    <col min="5" max="5" width="11.7109375" style="83" customWidth="1"/>
    <col min="6" max="6" width="4.5703125" style="97" bestFit="1" customWidth="1"/>
    <col min="7" max="7" width="11.85546875" style="97" customWidth="1"/>
    <col min="8" max="16384" width="8.85546875" style="84"/>
  </cols>
  <sheetData>
    <row r="1" spans="1:7" ht="15.75" thickBot="1">
      <c r="A1" s="20"/>
      <c r="B1" s="21"/>
      <c r="C1" s="22"/>
      <c r="D1" s="23"/>
      <c r="E1" s="24"/>
      <c r="F1" s="24"/>
      <c r="G1" s="24"/>
    </row>
    <row r="2" spans="1:7" ht="30" customHeight="1" thickBot="1">
      <c r="A2" s="50"/>
      <c r="B2" s="152" t="s">
        <v>181</v>
      </c>
      <c r="C2" s="152"/>
      <c r="D2" s="152"/>
      <c r="E2" s="152"/>
      <c r="F2" s="51"/>
      <c r="G2" s="52"/>
    </row>
    <row r="3" spans="1:7">
      <c r="A3" s="53"/>
      <c r="B3" s="54"/>
      <c r="C3" s="85"/>
      <c r="D3" s="63"/>
      <c r="E3" s="86"/>
      <c r="F3" s="86"/>
      <c r="G3" s="87"/>
    </row>
    <row r="4" spans="1:7" s="103" customFormat="1">
      <c r="A4" s="53"/>
      <c r="B4" s="54"/>
      <c r="C4" s="85"/>
      <c r="D4" s="63"/>
      <c r="E4" s="86"/>
      <c r="F4" s="86"/>
      <c r="G4" s="87"/>
    </row>
    <row r="5" spans="1:7" s="103" customFormat="1">
      <c r="A5" s="53"/>
      <c r="B5" s="54"/>
      <c r="C5" s="85"/>
      <c r="D5" s="63"/>
      <c r="E5" s="86"/>
      <c r="F5" s="86"/>
      <c r="G5" s="87"/>
    </row>
    <row r="6" spans="1:7" s="103" customFormat="1">
      <c r="A6" s="53"/>
      <c r="B6" s="54"/>
      <c r="C6" s="85"/>
      <c r="D6" s="63"/>
      <c r="E6" s="86"/>
      <c r="F6" s="86"/>
      <c r="G6" s="87"/>
    </row>
    <row r="7" spans="1:7" s="103" customFormat="1">
      <c r="A7" s="53"/>
      <c r="B7" s="54"/>
      <c r="C7" s="85"/>
      <c r="D7" s="63"/>
      <c r="E7" s="86"/>
      <c r="F7" s="86"/>
      <c r="G7" s="87"/>
    </row>
    <row r="8" spans="1:7" s="103" customFormat="1">
      <c r="A8" s="53"/>
      <c r="B8" s="54"/>
      <c r="C8" s="85"/>
      <c r="D8" s="63"/>
      <c r="E8" s="86"/>
      <c r="F8" s="86"/>
      <c r="G8" s="87"/>
    </row>
    <row r="9" spans="1:7" s="103" customFormat="1">
      <c r="A9" s="53"/>
      <c r="B9" s="54"/>
      <c r="C9" s="85"/>
      <c r="D9" s="63"/>
      <c r="E9" s="86"/>
      <c r="F9" s="86"/>
      <c r="G9" s="87"/>
    </row>
    <row r="10" spans="1:7" s="103" customFormat="1">
      <c r="A10" s="53"/>
      <c r="B10" s="54"/>
      <c r="C10" s="85"/>
      <c r="D10" s="63"/>
      <c r="E10" s="86"/>
      <c r="F10" s="86"/>
      <c r="G10" s="87"/>
    </row>
    <row r="11" spans="1:7" s="103" customFormat="1">
      <c r="A11" s="53"/>
      <c r="B11" s="54"/>
      <c r="C11" s="85"/>
      <c r="D11" s="63"/>
      <c r="E11" s="86"/>
      <c r="F11" s="86"/>
      <c r="G11" s="87"/>
    </row>
    <row r="12" spans="1:7" s="103" customFormat="1">
      <c r="A12" s="53"/>
      <c r="B12" s="54"/>
      <c r="C12" s="85"/>
      <c r="D12" s="63"/>
      <c r="E12" s="86"/>
      <c r="F12" s="86"/>
      <c r="G12" s="87"/>
    </row>
    <row r="13" spans="1:7" ht="22.5">
      <c r="A13" s="120"/>
      <c r="B13" s="121"/>
      <c r="C13" s="132"/>
      <c r="D13" s="142" t="s">
        <v>182</v>
      </c>
      <c r="E13" s="143" t="s">
        <v>183</v>
      </c>
      <c r="F13" s="144"/>
      <c r="G13" s="145" t="s">
        <v>184</v>
      </c>
    </row>
    <row r="14" spans="1:7">
      <c r="A14" s="146" t="s">
        <v>49</v>
      </c>
      <c r="B14" s="122" t="s">
        <v>143</v>
      </c>
      <c r="C14" s="133"/>
      <c r="D14" s="150">
        <f>G154</f>
        <v>0</v>
      </c>
      <c r="E14" s="127"/>
      <c r="F14" s="123"/>
      <c r="G14" s="138">
        <f>+G154</f>
        <v>0</v>
      </c>
    </row>
    <row r="15" spans="1:7" ht="15.75" thickBot="1">
      <c r="A15" s="147" t="s">
        <v>50</v>
      </c>
      <c r="B15" s="105" t="s">
        <v>166</v>
      </c>
      <c r="C15" s="134"/>
      <c r="D15" s="151">
        <f>G173</f>
        <v>0</v>
      </c>
      <c r="E15" s="128"/>
      <c r="F15" s="106"/>
      <c r="G15" s="139">
        <f>+G173</f>
        <v>0</v>
      </c>
    </row>
    <row r="16" spans="1:7" s="103" customFormat="1" ht="16.5" thickTop="1" thickBot="1">
      <c r="A16" s="148"/>
      <c r="B16" s="107" t="s">
        <v>57</v>
      </c>
      <c r="C16" s="135"/>
      <c r="D16" s="124"/>
      <c r="E16" s="129"/>
      <c r="F16" s="108"/>
      <c r="G16" s="140">
        <f>SUM(G14:G15)</f>
        <v>0</v>
      </c>
    </row>
    <row r="17" spans="1:7" s="103" customFormat="1" ht="16.5" thickTop="1" thickBot="1">
      <c r="A17" s="149">
        <v>3</v>
      </c>
      <c r="B17" s="57" t="s">
        <v>94</v>
      </c>
      <c r="C17" s="136"/>
      <c r="D17" s="125"/>
      <c r="E17" s="130"/>
      <c r="F17" s="89"/>
      <c r="G17" s="141">
        <f>G16*0.05</f>
        <v>0</v>
      </c>
    </row>
    <row r="18" spans="1:7" ht="16.5" thickTop="1" thickBot="1">
      <c r="A18" s="109"/>
      <c r="B18" s="110" t="s">
        <v>77</v>
      </c>
      <c r="C18" s="137"/>
      <c r="D18" s="126"/>
      <c r="E18" s="131"/>
      <c r="F18" s="111"/>
      <c r="G18" s="137">
        <f>G16+G17</f>
        <v>0</v>
      </c>
    </row>
    <row r="19" spans="1:7" ht="15.75" thickTop="1">
      <c r="A19" s="55"/>
      <c r="B19" s="57"/>
      <c r="C19" s="56"/>
      <c r="D19" s="58"/>
      <c r="E19" s="89"/>
      <c r="F19" s="89"/>
      <c r="G19" s="90"/>
    </row>
    <row r="20" spans="1:7">
      <c r="A20" s="55"/>
      <c r="B20" s="57"/>
      <c r="C20" s="56"/>
      <c r="D20" s="58"/>
      <c r="E20" s="89"/>
      <c r="F20" s="89"/>
      <c r="G20" s="90"/>
    </row>
    <row r="21" spans="1:7">
      <c r="A21" s="68"/>
      <c r="B21" s="38"/>
      <c r="C21" s="40"/>
      <c r="D21" s="39"/>
      <c r="E21" s="44"/>
      <c r="F21" s="44"/>
      <c r="G21" s="41"/>
    </row>
    <row r="22" spans="1:7">
      <c r="A22" s="68"/>
      <c r="B22" s="45"/>
      <c r="C22" s="46"/>
      <c r="D22" s="49"/>
      <c r="E22" s="71"/>
      <c r="F22" s="71"/>
      <c r="G22" s="30"/>
    </row>
    <row r="23" spans="1:7">
      <c r="A23" s="25" t="s">
        <v>49</v>
      </c>
      <c r="B23" s="47" t="s">
        <v>143</v>
      </c>
      <c r="C23" s="26"/>
      <c r="D23" s="91"/>
      <c r="E23" s="77"/>
      <c r="F23" s="77"/>
      <c r="G23" s="42"/>
    </row>
    <row r="24" spans="1:7">
      <c r="A24" s="68"/>
      <c r="B24" s="48"/>
      <c r="C24" s="27"/>
      <c r="D24" s="78"/>
      <c r="E24" s="71"/>
      <c r="F24" s="71"/>
      <c r="G24" s="30"/>
    </row>
    <row r="25" spans="1:7">
      <c r="A25" s="92" t="s">
        <v>23</v>
      </c>
      <c r="B25" s="59" t="s">
        <v>0</v>
      </c>
      <c r="C25" s="67" t="s">
        <v>1</v>
      </c>
      <c r="D25" s="60" t="s">
        <v>2</v>
      </c>
      <c r="E25" s="67" t="s">
        <v>58</v>
      </c>
      <c r="F25" s="67"/>
      <c r="G25" s="67" t="s">
        <v>3</v>
      </c>
    </row>
    <row r="26" spans="1:7" s="93" customFormat="1">
      <c r="A26" s="68"/>
      <c r="B26" s="69"/>
      <c r="C26" s="73"/>
      <c r="D26" s="72"/>
      <c r="E26" s="65"/>
      <c r="F26" s="62"/>
      <c r="G26" s="33"/>
    </row>
    <row r="27" spans="1:7" ht="30" customHeight="1">
      <c r="A27" s="68" t="s">
        <v>49</v>
      </c>
      <c r="B27" s="21" t="s">
        <v>176</v>
      </c>
      <c r="C27" s="74" t="s">
        <v>73</v>
      </c>
      <c r="D27" s="72">
        <v>1</v>
      </c>
      <c r="E27" s="65"/>
      <c r="F27" s="75"/>
      <c r="G27" s="33">
        <f>+D27*E27</f>
        <v>0</v>
      </c>
    </row>
    <row r="28" spans="1:7" s="103" customFormat="1">
      <c r="A28" s="68"/>
      <c r="B28" s="21"/>
      <c r="C28" s="74"/>
      <c r="D28" s="72"/>
      <c r="E28" s="65"/>
      <c r="F28" s="75"/>
      <c r="G28" s="33">
        <f t="shared" ref="G28:G91" si="0">+D28*E28</f>
        <v>0</v>
      </c>
    </row>
    <row r="29" spans="1:7" s="103" customFormat="1" ht="30.75" customHeight="1">
      <c r="A29" s="68" t="s">
        <v>50</v>
      </c>
      <c r="B29" s="64" t="s">
        <v>78</v>
      </c>
      <c r="C29" s="73"/>
      <c r="D29" s="72"/>
      <c r="E29" s="65"/>
      <c r="F29" s="62"/>
      <c r="G29" s="33">
        <f t="shared" si="0"/>
        <v>0</v>
      </c>
    </row>
    <row r="30" spans="1:7" s="103" customFormat="1">
      <c r="A30" s="68"/>
      <c r="B30" s="64" t="s">
        <v>95</v>
      </c>
      <c r="C30" s="73" t="s">
        <v>5</v>
      </c>
      <c r="D30" s="72">
        <v>2</v>
      </c>
      <c r="E30" s="65"/>
      <c r="F30" s="62"/>
      <c r="G30" s="33">
        <f t="shared" si="0"/>
        <v>0</v>
      </c>
    </row>
    <row r="31" spans="1:7" s="103" customFormat="1">
      <c r="A31" s="68"/>
      <c r="B31" s="64" t="s">
        <v>96</v>
      </c>
      <c r="C31" s="73" t="s">
        <v>5</v>
      </c>
      <c r="D31" s="72">
        <v>2</v>
      </c>
      <c r="E31" s="65"/>
      <c r="F31" s="62"/>
      <c r="G31" s="33">
        <f t="shared" si="0"/>
        <v>0</v>
      </c>
    </row>
    <row r="32" spans="1:7" s="103" customFormat="1">
      <c r="A32" s="68"/>
      <c r="B32" s="64"/>
      <c r="C32" s="73"/>
      <c r="D32" s="72"/>
      <c r="E32" s="65"/>
      <c r="F32" s="62"/>
      <c r="G32" s="33">
        <f t="shared" si="0"/>
        <v>0</v>
      </c>
    </row>
    <row r="33" spans="1:9" s="103" customFormat="1" ht="40.5" customHeight="1">
      <c r="A33" s="68" t="s">
        <v>51</v>
      </c>
      <c r="B33" s="64" t="s">
        <v>97</v>
      </c>
      <c r="C33" s="73"/>
      <c r="D33" s="72"/>
      <c r="E33" s="65"/>
      <c r="F33" s="62"/>
      <c r="G33" s="33">
        <f t="shared" si="0"/>
        <v>0</v>
      </c>
    </row>
    <row r="34" spans="1:9" s="103" customFormat="1">
      <c r="A34" s="68"/>
      <c r="B34" s="64" t="s">
        <v>164</v>
      </c>
      <c r="C34" s="73" t="s">
        <v>73</v>
      </c>
      <c r="D34" s="72">
        <v>2</v>
      </c>
      <c r="E34" s="65"/>
      <c r="F34" s="62"/>
      <c r="G34" s="33">
        <f t="shared" si="0"/>
        <v>0</v>
      </c>
    </row>
    <row r="35" spans="1:9" s="103" customFormat="1">
      <c r="A35" s="68"/>
      <c r="B35" s="64" t="s">
        <v>165</v>
      </c>
      <c r="C35" s="73" t="s">
        <v>73</v>
      </c>
      <c r="D35" s="72">
        <v>2</v>
      </c>
      <c r="E35" s="65"/>
      <c r="F35" s="62"/>
      <c r="G35" s="33">
        <f t="shared" si="0"/>
        <v>0</v>
      </c>
    </row>
    <row r="36" spans="1:9" s="103" customFormat="1">
      <c r="A36" s="68"/>
      <c r="B36" s="21"/>
      <c r="C36" s="74"/>
      <c r="D36" s="72"/>
      <c r="E36" s="65"/>
      <c r="F36" s="75"/>
      <c r="G36" s="33">
        <f t="shared" si="0"/>
        <v>0</v>
      </c>
    </row>
    <row r="37" spans="1:9" s="103" customFormat="1" ht="67.5" customHeight="1">
      <c r="A37" s="68" t="s">
        <v>52</v>
      </c>
      <c r="B37" s="21" t="s">
        <v>162</v>
      </c>
      <c r="D37" s="79"/>
      <c r="E37" s="65"/>
      <c r="F37" s="75"/>
      <c r="G37" s="33">
        <f t="shared" si="0"/>
        <v>0</v>
      </c>
      <c r="I37" s="102"/>
    </row>
    <row r="38" spans="1:9" s="103" customFormat="1">
      <c r="A38" s="68"/>
      <c r="B38" s="21" t="s">
        <v>98</v>
      </c>
      <c r="C38" s="74" t="s">
        <v>74</v>
      </c>
      <c r="D38" s="79">
        <v>12</v>
      </c>
      <c r="E38" s="65"/>
      <c r="F38" s="75"/>
      <c r="G38" s="33">
        <f t="shared" si="0"/>
        <v>0</v>
      </c>
      <c r="I38" s="102"/>
    </row>
    <row r="39" spans="1:9" s="103" customFormat="1">
      <c r="A39" s="68"/>
      <c r="B39" s="21" t="s">
        <v>80</v>
      </c>
      <c r="C39" s="74" t="s">
        <v>74</v>
      </c>
      <c r="D39" s="79">
        <v>6</v>
      </c>
      <c r="E39" s="65"/>
      <c r="F39" s="75"/>
      <c r="G39" s="33">
        <f t="shared" si="0"/>
        <v>0</v>
      </c>
      <c r="I39" s="102"/>
    </row>
    <row r="40" spans="1:9" s="103" customFormat="1">
      <c r="A40" s="68"/>
      <c r="B40" s="21" t="s">
        <v>76</v>
      </c>
      <c r="C40" s="74" t="s">
        <v>74</v>
      </c>
      <c r="D40" s="79">
        <v>6</v>
      </c>
      <c r="E40" s="65"/>
      <c r="F40" s="75"/>
      <c r="G40" s="33">
        <f t="shared" si="0"/>
        <v>0</v>
      </c>
      <c r="I40" s="102"/>
    </row>
    <row r="41" spans="1:9" s="103" customFormat="1">
      <c r="A41" s="68"/>
      <c r="B41" s="21" t="s">
        <v>75</v>
      </c>
      <c r="C41" s="74" t="s">
        <v>74</v>
      </c>
      <c r="D41" s="79">
        <v>6</v>
      </c>
      <c r="E41" s="65"/>
      <c r="F41" s="75"/>
      <c r="G41" s="33">
        <f t="shared" si="0"/>
        <v>0</v>
      </c>
      <c r="I41" s="102"/>
    </row>
    <row r="42" spans="1:9" s="103" customFormat="1">
      <c r="A42" s="68"/>
      <c r="B42" s="21" t="s">
        <v>79</v>
      </c>
      <c r="C42" s="74" t="s">
        <v>74</v>
      </c>
      <c r="D42" s="79">
        <v>6</v>
      </c>
      <c r="E42" s="65"/>
      <c r="F42" s="75"/>
      <c r="G42" s="33">
        <f t="shared" si="0"/>
        <v>0</v>
      </c>
      <c r="I42" s="102"/>
    </row>
    <row r="43" spans="1:9" s="103" customFormat="1">
      <c r="A43" s="68"/>
      <c r="B43" s="21"/>
      <c r="C43" s="74"/>
      <c r="D43" s="79"/>
      <c r="E43" s="65"/>
      <c r="F43" s="75"/>
      <c r="G43" s="33">
        <f t="shared" si="0"/>
        <v>0</v>
      </c>
      <c r="I43" s="102"/>
    </row>
    <row r="44" spans="1:9" s="103" customFormat="1" ht="69" customHeight="1">
      <c r="A44" s="68" t="s">
        <v>53</v>
      </c>
      <c r="B44" s="21" t="s">
        <v>163</v>
      </c>
      <c r="C44" s="74"/>
      <c r="D44" s="79"/>
      <c r="E44" s="65"/>
      <c r="F44" s="75"/>
      <c r="G44" s="33">
        <f t="shared" si="0"/>
        <v>0</v>
      </c>
      <c r="I44" s="102"/>
    </row>
    <row r="45" spans="1:9" s="103" customFormat="1">
      <c r="A45" s="68"/>
      <c r="B45" s="21" t="s">
        <v>98</v>
      </c>
      <c r="C45" s="74" t="s">
        <v>74</v>
      </c>
      <c r="D45" s="79">
        <v>36</v>
      </c>
      <c r="E45" s="65"/>
      <c r="F45" s="75"/>
      <c r="G45" s="33">
        <f t="shared" si="0"/>
        <v>0</v>
      </c>
      <c r="I45" s="102"/>
    </row>
    <row r="46" spans="1:9" s="103" customFormat="1">
      <c r="A46" s="68"/>
      <c r="B46" s="21" t="s">
        <v>100</v>
      </c>
      <c r="C46" s="74" t="s">
        <v>74</v>
      </c>
      <c r="D46" s="79">
        <v>6</v>
      </c>
      <c r="E46" s="65"/>
      <c r="F46" s="75"/>
      <c r="G46" s="33">
        <f t="shared" si="0"/>
        <v>0</v>
      </c>
      <c r="I46" s="102"/>
    </row>
    <row r="47" spans="1:9" s="103" customFormat="1">
      <c r="A47" s="68"/>
      <c r="B47" s="21" t="s">
        <v>75</v>
      </c>
      <c r="C47" s="74" t="s">
        <v>74</v>
      </c>
      <c r="D47" s="79">
        <v>6</v>
      </c>
      <c r="E47" s="65"/>
      <c r="F47" s="75"/>
      <c r="G47" s="33">
        <f t="shared" si="0"/>
        <v>0</v>
      </c>
      <c r="I47" s="102"/>
    </row>
    <row r="48" spans="1:9" s="103" customFormat="1">
      <c r="A48" s="68"/>
      <c r="B48" s="21" t="s">
        <v>99</v>
      </c>
      <c r="C48" s="74" t="s">
        <v>74</v>
      </c>
      <c r="D48" s="79">
        <v>6</v>
      </c>
      <c r="E48" s="65"/>
      <c r="F48" s="75"/>
      <c r="G48" s="33">
        <f t="shared" si="0"/>
        <v>0</v>
      </c>
      <c r="I48" s="102"/>
    </row>
    <row r="49" spans="1:9" s="103" customFormat="1">
      <c r="A49" s="68"/>
      <c r="B49" s="21" t="s">
        <v>79</v>
      </c>
      <c r="C49" s="74" t="s">
        <v>74</v>
      </c>
      <c r="D49" s="79">
        <v>6</v>
      </c>
      <c r="E49" s="65"/>
      <c r="F49" s="75"/>
      <c r="G49" s="33">
        <f t="shared" si="0"/>
        <v>0</v>
      </c>
      <c r="I49" s="102"/>
    </row>
    <row r="50" spans="1:9" s="103" customFormat="1">
      <c r="A50" s="68"/>
      <c r="B50" s="21" t="s">
        <v>105</v>
      </c>
      <c r="C50" s="74" t="s">
        <v>74</v>
      </c>
      <c r="D50" s="79">
        <v>12</v>
      </c>
      <c r="E50" s="65"/>
      <c r="F50" s="75"/>
      <c r="G50" s="33">
        <f t="shared" si="0"/>
        <v>0</v>
      </c>
      <c r="I50" s="102"/>
    </row>
    <row r="51" spans="1:9" s="103" customFormat="1">
      <c r="A51" s="68"/>
      <c r="B51" s="21"/>
      <c r="C51" s="74"/>
      <c r="D51" s="79"/>
      <c r="E51" s="65"/>
      <c r="F51" s="75"/>
      <c r="G51" s="33">
        <f t="shared" si="0"/>
        <v>0</v>
      </c>
      <c r="I51" s="102"/>
    </row>
    <row r="52" spans="1:9" s="103" customFormat="1" ht="40.5" customHeight="1">
      <c r="A52" s="68" t="s">
        <v>54</v>
      </c>
      <c r="B52" s="21" t="s">
        <v>101</v>
      </c>
      <c r="C52" s="74"/>
      <c r="D52" s="79"/>
      <c r="E52" s="65"/>
      <c r="F52" s="75"/>
      <c r="G52" s="33">
        <f t="shared" si="0"/>
        <v>0</v>
      </c>
      <c r="I52" s="102"/>
    </row>
    <row r="53" spans="1:9" s="103" customFormat="1">
      <c r="A53" s="68"/>
      <c r="B53" s="21" t="s">
        <v>102</v>
      </c>
      <c r="C53" s="74" t="s">
        <v>74</v>
      </c>
      <c r="D53" s="79">
        <v>12</v>
      </c>
      <c r="E53" s="65"/>
      <c r="F53" s="75"/>
      <c r="G53" s="33">
        <f t="shared" si="0"/>
        <v>0</v>
      </c>
      <c r="I53" s="102"/>
    </row>
    <row r="54" spans="1:9" s="103" customFormat="1">
      <c r="A54" s="68"/>
      <c r="B54" s="21" t="s">
        <v>103</v>
      </c>
      <c r="C54" s="74" t="s">
        <v>74</v>
      </c>
      <c r="D54" s="79">
        <v>6</v>
      </c>
      <c r="E54" s="65"/>
      <c r="F54" s="75"/>
      <c r="G54" s="33">
        <f t="shared" si="0"/>
        <v>0</v>
      </c>
      <c r="I54" s="102"/>
    </row>
    <row r="55" spans="1:9" s="103" customFormat="1">
      <c r="A55" s="68"/>
      <c r="B55" s="21"/>
      <c r="C55" s="74"/>
      <c r="D55" s="21"/>
      <c r="E55" s="65"/>
      <c r="F55" s="75"/>
      <c r="G55" s="33">
        <f t="shared" si="0"/>
        <v>0</v>
      </c>
      <c r="I55" s="102"/>
    </row>
    <row r="56" spans="1:9" s="103" customFormat="1" ht="63.75">
      <c r="A56" s="68" t="s">
        <v>55</v>
      </c>
      <c r="B56" s="21" t="s">
        <v>144</v>
      </c>
      <c r="C56" s="74"/>
      <c r="D56" s="21"/>
      <c r="E56" s="65"/>
      <c r="F56" s="75"/>
      <c r="G56" s="33">
        <f t="shared" si="0"/>
        <v>0</v>
      </c>
      <c r="I56" s="102"/>
    </row>
    <row r="57" spans="1:9" s="103" customFormat="1">
      <c r="A57" s="68"/>
      <c r="B57" s="21" t="s">
        <v>104</v>
      </c>
      <c r="C57" s="74" t="s">
        <v>74</v>
      </c>
      <c r="D57" s="21">
        <v>36</v>
      </c>
      <c r="E57" s="65"/>
      <c r="F57" s="75"/>
      <c r="G57" s="33">
        <f t="shared" si="0"/>
        <v>0</v>
      </c>
      <c r="I57" s="102"/>
    </row>
    <row r="58" spans="1:9" s="103" customFormat="1">
      <c r="A58" s="68"/>
      <c r="B58" s="21"/>
      <c r="C58" s="74"/>
      <c r="D58" s="21"/>
      <c r="E58" s="65"/>
      <c r="F58" s="75"/>
      <c r="G58" s="33">
        <f t="shared" si="0"/>
        <v>0</v>
      </c>
      <c r="I58" s="102"/>
    </row>
    <row r="59" spans="1:9" s="103" customFormat="1" ht="51">
      <c r="A59" s="68" t="s">
        <v>56</v>
      </c>
      <c r="B59" s="104" t="s">
        <v>113</v>
      </c>
      <c r="C59" s="74"/>
      <c r="D59" s="21"/>
      <c r="E59" s="65"/>
      <c r="F59" s="75"/>
      <c r="G59" s="33">
        <f t="shared" si="0"/>
        <v>0</v>
      </c>
    </row>
    <row r="60" spans="1:9" s="103" customFormat="1">
      <c r="A60" s="68"/>
      <c r="B60" s="104" t="s">
        <v>106</v>
      </c>
      <c r="C60" s="74" t="s">
        <v>73</v>
      </c>
      <c r="D60" s="21">
        <v>3</v>
      </c>
      <c r="E60" s="65"/>
      <c r="F60" s="75"/>
      <c r="G60" s="33">
        <f t="shared" si="0"/>
        <v>0</v>
      </c>
    </row>
    <row r="61" spans="1:9" s="103" customFormat="1">
      <c r="A61" s="68"/>
      <c r="B61" s="81"/>
      <c r="C61" s="73"/>
      <c r="D61" s="21"/>
      <c r="E61" s="33"/>
      <c r="F61" s="32"/>
      <c r="G61" s="33">
        <f t="shared" si="0"/>
        <v>0</v>
      </c>
    </row>
    <row r="62" spans="1:9" ht="51">
      <c r="A62" s="68" t="s">
        <v>59</v>
      </c>
      <c r="B62" s="104" t="s">
        <v>114</v>
      </c>
      <c r="C62" s="80"/>
      <c r="D62" s="21"/>
      <c r="E62" s="65"/>
      <c r="F62" s="62"/>
      <c r="G62" s="33">
        <f t="shared" si="0"/>
        <v>0</v>
      </c>
    </row>
    <row r="63" spans="1:9">
      <c r="A63" s="68"/>
      <c r="B63" s="104" t="s">
        <v>107</v>
      </c>
      <c r="C63" s="74" t="s">
        <v>73</v>
      </c>
      <c r="D63" s="21">
        <v>2</v>
      </c>
      <c r="E63" s="65"/>
      <c r="F63" s="62"/>
      <c r="G63" s="33">
        <f t="shared" si="0"/>
        <v>0</v>
      </c>
    </row>
    <row r="64" spans="1:9">
      <c r="A64" s="68"/>
      <c r="B64" s="104" t="s">
        <v>106</v>
      </c>
      <c r="C64" s="74" t="s">
        <v>73</v>
      </c>
      <c r="D64" s="21">
        <v>2</v>
      </c>
      <c r="E64" s="65"/>
      <c r="F64" s="62"/>
      <c r="G64" s="33">
        <f t="shared" si="0"/>
        <v>0</v>
      </c>
    </row>
    <row r="65" spans="1:7" s="103" customFormat="1">
      <c r="A65" s="68"/>
      <c r="B65" s="82"/>
      <c r="C65" s="49"/>
      <c r="D65" s="72"/>
      <c r="E65" s="65"/>
      <c r="F65" s="62"/>
      <c r="G65" s="33">
        <f t="shared" si="0"/>
        <v>0</v>
      </c>
    </row>
    <row r="66" spans="1:7" s="103" customFormat="1" ht="199.5" customHeight="1">
      <c r="A66" s="68" t="s">
        <v>60</v>
      </c>
      <c r="B66" s="104" t="s">
        <v>145</v>
      </c>
      <c r="C66" s="49"/>
      <c r="D66" s="72"/>
      <c r="E66" s="65"/>
      <c r="F66" s="62"/>
      <c r="G66" s="33">
        <f t="shared" si="0"/>
        <v>0</v>
      </c>
    </row>
    <row r="67" spans="1:7" s="103" customFormat="1">
      <c r="A67" s="68"/>
      <c r="B67" s="104" t="s">
        <v>108</v>
      </c>
      <c r="C67" s="49" t="s">
        <v>73</v>
      </c>
      <c r="D67" s="72">
        <v>1</v>
      </c>
      <c r="E67" s="65"/>
      <c r="F67" s="62"/>
      <c r="G67" s="33">
        <f t="shared" si="0"/>
        <v>0</v>
      </c>
    </row>
    <row r="68" spans="1:7" s="103" customFormat="1" ht="15" customHeight="1">
      <c r="A68" s="68"/>
      <c r="B68" s="82"/>
      <c r="C68" s="49"/>
      <c r="D68" s="72"/>
      <c r="E68" s="65"/>
      <c r="F68" s="62"/>
      <c r="G68" s="33">
        <f t="shared" si="0"/>
        <v>0</v>
      </c>
    </row>
    <row r="69" spans="1:7" ht="67.5" customHeight="1">
      <c r="A69" s="68" t="s">
        <v>61</v>
      </c>
      <c r="B69" s="104" t="s">
        <v>112</v>
      </c>
      <c r="D69" s="98"/>
      <c r="E69" s="62"/>
      <c r="F69" s="95"/>
      <c r="G69" s="33">
        <f t="shared" si="0"/>
        <v>0</v>
      </c>
    </row>
    <row r="70" spans="1:7">
      <c r="A70" s="59"/>
      <c r="B70" s="104" t="s">
        <v>109</v>
      </c>
      <c r="C70" s="31" t="s">
        <v>5</v>
      </c>
      <c r="D70" s="72">
        <v>1</v>
      </c>
      <c r="E70" s="65"/>
      <c r="F70" s="62"/>
      <c r="G70" s="33">
        <f t="shared" si="0"/>
        <v>0</v>
      </c>
    </row>
    <row r="71" spans="1:7" s="103" customFormat="1">
      <c r="A71" s="59"/>
      <c r="B71" s="104"/>
      <c r="C71" s="31"/>
      <c r="D71" s="72"/>
      <c r="E71" s="65"/>
      <c r="F71" s="62"/>
      <c r="G71" s="33">
        <f t="shared" si="0"/>
        <v>0</v>
      </c>
    </row>
    <row r="72" spans="1:7" ht="78" customHeight="1">
      <c r="A72" s="68" t="s">
        <v>62</v>
      </c>
      <c r="B72" s="104" t="s">
        <v>146</v>
      </c>
      <c r="D72" s="99"/>
      <c r="E72" s="62"/>
      <c r="F72" s="95"/>
      <c r="G72" s="33">
        <f t="shared" si="0"/>
        <v>0</v>
      </c>
    </row>
    <row r="73" spans="1:7">
      <c r="B73" s="104" t="s">
        <v>110</v>
      </c>
      <c r="C73" s="31" t="s">
        <v>5</v>
      </c>
      <c r="D73" s="72">
        <v>1</v>
      </c>
      <c r="E73" s="65"/>
      <c r="F73" s="62"/>
      <c r="G73" s="33">
        <f t="shared" si="0"/>
        <v>0</v>
      </c>
    </row>
    <row r="74" spans="1:7" s="103" customFormat="1">
      <c r="B74" s="104"/>
      <c r="C74" s="31"/>
      <c r="D74" s="72"/>
      <c r="E74" s="65"/>
      <c r="F74" s="62"/>
      <c r="G74" s="33">
        <f t="shared" si="0"/>
        <v>0</v>
      </c>
    </row>
    <row r="75" spans="1:7" ht="98.25" customHeight="1">
      <c r="A75" s="68" t="s">
        <v>63</v>
      </c>
      <c r="B75" s="104" t="s">
        <v>147</v>
      </c>
      <c r="C75" s="31"/>
      <c r="D75" s="72"/>
      <c r="E75" s="62"/>
      <c r="F75" s="95"/>
      <c r="G75" s="33">
        <f t="shared" si="0"/>
        <v>0</v>
      </c>
    </row>
    <row r="76" spans="1:7">
      <c r="A76" s="68"/>
      <c r="B76" s="104" t="s">
        <v>111</v>
      </c>
      <c r="C76" s="31" t="s">
        <v>73</v>
      </c>
      <c r="D76" s="72">
        <v>1</v>
      </c>
      <c r="E76" s="65"/>
      <c r="F76" s="88"/>
      <c r="G76" s="33">
        <f t="shared" si="0"/>
        <v>0</v>
      </c>
    </row>
    <row r="77" spans="1:7" s="103" customFormat="1">
      <c r="A77" s="68"/>
      <c r="B77" s="104"/>
      <c r="C77" s="31"/>
      <c r="D77" s="72"/>
      <c r="E77" s="65"/>
      <c r="F77" s="88"/>
      <c r="G77" s="33">
        <f t="shared" si="0"/>
        <v>0</v>
      </c>
    </row>
    <row r="78" spans="1:7" s="103" customFormat="1" ht="51">
      <c r="A78" s="28" t="s">
        <v>64</v>
      </c>
      <c r="B78" s="104" t="s">
        <v>148</v>
      </c>
      <c r="C78" s="31"/>
      <c r="D78" s="72"/>
      <c r="E78" s="65"/>
      <c r="F78" s="62"/>
      <c r="G78" s="33">
        <f t="shared" si="0"/>
        <v>0</v>
      </c>
    </row>
    <row r="79" spans="1:7" s="103" customFormat="1">
      <c r="A79" s="28"/>
      <c r="B79" s="104" t="s">
        <v>115</v>
      </c>
      <c r="C79" s="59"/>
      <c r="D79" s="59"/>
      <c r="E79" s="59"/>
      <c r="F79" s="59"/>
      <c r="G79" s="33">
        <f t="shared" si="0"/>
        <v>0</v>
      </c>
    </row>
    <row r="80" spans="1:7">
      <c r="A80" s="68"/>
      <c r="B80" s="59" t="s">
        <v>98</v>
      </c>
      <c r="C80" s="31" t="s">
        <v>5</v>
      </c>
      <c r="D80" s="100">
        <v>2</v>
      </c>
      <c r="E80" s="65"/>
      <c r="F80" s="62"/>
      <c r="G80" s="33">
        <f t="shared" si="0"/>
        <v>0</v>
      </c>
    </row>
    <row r="81" spans="1:7" s="103" customFormat="1">
      <c r="A81" s="68"/>
      <c r="B81" s="59"/>
      <c r="C81" s="31"/>
      <c r="D81" s="100"/>
      <c r="E81" s="65"/>
      <c r="F81" s="62"/>
      <c r="G81" s="33">
        <f t="shared" si="0"/>
        <v>0</v>
      </c>
    </row>
    <row r="82" spans="1:7" s="103" customFormat="1" ht="38.25">
      <c r="A82" s="28" t="s">
        <v>116</v>
      </c>
      <c r="B82" s="104" t="s">
        <v>117</v>
      </c>
      <c r="C82" s="59"/>
      <c r="D82" s="59"/>
      <c r="E82" s="59"/>
      <c r="F82" s="59"/>
      <c r="G82" s="33">
        <f t="shared" si="0"/>
        <v>0</v>
      </c>
    </row>
    <row r="83" spans="1:7">
      <c r="A83" s="68"/>
      <c r="B83" s="59" t="s">
        <v>76</v>
      </c>
      <c r="C83" s="31" t="s">
        <v>5</v>
      </c>
      <c r="D83" s="100">
        <v>2</v>
      </c>
      <c r="E83" s="65"/>
      <c r="F83" s="62"/>
      <c r="G83" s="33">
        <f t="shared" si="0"/>
        <v>0</v>
      </c>
    </row>
    <row r="84" spans="1:7">
      <c r="A84" s="68"/>
      <c r="B84" s="59" t="s">
        <v>75</v>
      </c>
      <c r="C84" s="31" t="s">
        <v>5</v>
      </c>
      <c r="D84" s="100">
        <v>1</v>
      </c>
      <c r="E84" s="65"/>
      <c r="F84" s="62"/>
      <c r="G84" s="33">
        <f t="shared" si="0"/>
        <v>0</v>
      </c>
    </row>
    <row r="85" spans="1:7">
      <c r="A85" s="68"/>
      <c r="B85" s="59" t="s">
        <v>105</v>
      </c>
      <c r="C85" s="31" t="s">
        <v>5</v>
      </c>
      <c r="D85" s="100">
        <v>2</v>
      </c>
      <c r="E85" s="65"/>
      <c r="F85" s="62"/>
      <c r="G85" s="33">
        <f t="shared" si="0"/>
        <v>0</v>
      </c>
    </row>
    <row r="86" spans="1:7">
      <c r="A86" s="68"/>
      <c r="B86" s="59"/>
      <c r="C86" s="31"/>
      <c r="D86" s="72"/>
      <c r="E86" s="65"/>
      <c r="F86" s="62"/>
      <c r="G86" s="33">
        <f t="shared" si="0"/>
        <v>0</v>
      </c>
    </row>
    <row r="87" spans="1:7" s="103" customFormat="1" ht="43.5" customHeight="1">
      <c r="A87" s="68" t="s">
        <v>65</v>
      </c>
      <c r="B87" s="104" t="s">
        <v>149</v>
      </c>
      <c r="C87" s="31"/>
      <c r="D87" s="72"/>
      <c r="E87" s="65"/>
      <c r="F87" s="62"/>
      <c r="G87" s="33">
        <f t="shared" si="0"/>
        <v>0</v>
      </c>
    </row>
    <row r="88" spans="1:7">
      <c r="A88" s="68"/>
      <c r="B88" s="82" t="s">
        <v>98</v>
      </c>
      <c r="C88" s="31" t="s">
        <v>5</v>
      </c>
      <c r="D88" s="72">
        <v>3</v>
      </c>
      <c r="E88" s="84"/>
      <c r="F88" s="84"/>
      <c r="G88" s="33">
        <f t="shared" si="0"/>
        <v>0</v>
      </c>
    </row>
    <row r="89" spans="1:7" s="103" customFormat="1">
      <c r="A89" s="68"/>
      <c r="B89" s="84"/>
      <c r="C89" s="84"/>
      <c r="D89" s="98"/>
      <c r="E89" s="62"/>
      <c r="F89" s="95"/>
      <c r="G89" s="33">
        <f t="shared" si="0"/>
        <v>0</v>
      </c>
    </row>
    <row r="90" spans="1:7" s="103" customFormat="1" ht="38.25">
      <c r="A90" s="68" t="s">
        <v>66</v>
      </c>
      <c r="B90" s="104" t="s">
        <v>118</v>
      </c>
      <c r="C90" s="94"/>
      <c r="D90" s="96"/>
      <c r="E90" s="65"/>
      <c r="F90" s="95"/>
      <c r="G90" s="33">
        <f t="shared" si="0"/>
        <v>0</v>
      </c>
    </row>
    <row r="91" spans="1:7">
      <c r="A91" s="68"/>
      <c r="B91" s="82" t="s">
        <v>75</v>
      </c>
      <c r="C91" s="31" t="s">
        <v>5</v>
      </c>
      <c r="D91" s="72">
        <v>1</v>
      </c>
      <c r="E91" s="65"/>
      <c r="F91" s="62"/>
      <c r="G91" s="33">
        <f t="shared" si="0"/>
        <v>0</v>
      </c>
    </row>
    <row r="92" spans="1:7" s="103" customFormat="1">
      <c r="A92" s="68"/>
      <c r="B92" s="82" t="s">
        <v>105</v>
      </c>
      <c r="C92" s="31" t="s">
        <v>5</v>
      </c>
      <c r="D92" s="72">
        <v>2</v>
      </c>
      <c r="E92" s="65"/>
      <c r="F92" s="62"/>
      <c r="G92" s="33">
        <f t="shared" ref="G92:G152" si="1">+D92*E92</f>
        <v>0</v>
      </c>
    </row>
    <row r="93" spans="1:7">
      <c r="A93" s="68"/>
      <c r="B93" s="101"/>
      <c r="C93" s="31"/>
      <c r="D93" s="72"/>
      <c r="E93" s="65"/>
      <c r="F93" s="62"/>
      <c r="G93" s="33">
        <f t="shared" si="1"/>
        <v>0</v>
      </c>
    </row>
    <row r="94" spans="1:7" ht="38.25">
      <c r="A94" s="68" t="s">
        <v>67</v>
      </c>
      <c r="B94" s="104" t="s">
        <v>119</v>
      </c>
      <c r="C94" s="70"/>
      <c r="D94" s="70"/>
      <c r="E94" s="70"/>
      <c r="F94" s="70"/>
      <c r="G94" s="33">
        <f t="shared" si="1"/>
        <v>0</v>
      </c>
    </row>
    <row r="95" spans="1:7">
      <c r="A95" s="68"/>
      <c r="B95" s="70" t="s">
        <v>98</v>
      </c>
      <c r="C95" s="113" t="s">
        <v>73</v>
      </c>
      <c r="D95" s="72">
        <v>2</v>
      </c>
      <c r="E95" s="72"/>
      <c r="F95" s="70"/>
      <c r="G95" s="33">
        <f t="shared" si="1"/>
        <v>0</v>
      </c>
    </row>
    <row r="96" spans="1:7" s="103" customFormat="1">
      <c r="A96" s="68"/>
      <c r="B96" s="70"/>
      <c r="C96" s="70"/>
      <c r="D96" s="70"/>
      <c r="E96" s="70"/>
      <c r="F96" s="70"/>
      <c r="G96" s="33">
        <f t="shared" si="1"/>
        <v>0</v>
      </c>
    </row>
    <row r="97" spans="1:7" s="94" customFormat="1" ht="51">
      <c r="A97" s="68" t="s">
        <v>68</v>
      </c>
      <c r="B97" s="104" t="s">
        <v>125</v>
      </c>
      <c r="C97" s="31" t="s">
        <v>73</v>
      </c>
      <c r="D97" s="72">
        <v>2</v>
      </c>
      <c r="E97" s="65"/>
      <c r="F97" s="116"/>
      <c r="G97" s="33">
        <f t="shared" si="1"/>
        <v>0</v>
      </c>
    </row>
    <row r="98" spans="1:7" s="94" customFormat="1">
      <c r="A98" s="68"/>
      <c r="B98" s="117"/>
      <c r="C98" s="31"/>
      <c r="D98" s="72"/>
      <c r="E98" s="65"/>
      <c r="F98" s="65"/>
      <c r="G98" s="33">
        <f t="shared" si="1"/>
        <v>0</v>
      </c>
    </row>
    <row r="99" spans="1:7" s="103" customFormat="1" ht="51">
      <c r="A99" s="68" t="s">
        <v>120</v>
      </c>
      <c r="B99" s="104" t="s">
        <v>126</v>
      </c>
      <c r="C99" s="23" t="s">
        <v>73</v>
      </c>
      <c r="D99" s="72">
        <v>2</v>
      </c>
      <c r="E99" s="65"/>
      <c r="F99" s="62"/>
      <c r="G99" s="33">
        <f t="shared" si="1"/>
        <v>0</v>
      </c>
    </row>
    <row r="100" spans="1:7" s="103" customFormat="1">
      <c r="A100" s="68"/>
      <c r="B100" s="112"/>
      <c r="C100" s="23"/>
      <c r="D100" s="72"/>
      <c r="E100" s="65"/>
      <c r="F100" s="62"/>
      <c r="G100" s="33">
        <f t="shared" si="1"/>
        <v>0</v>
      </c>
    </row>
    <row r="101" spans="1:7" s="103" customFormat="1" ht="54" customHeight="1">
      <c r="A101" s="68" t="s">
        <v>69</v>
      </c>
      <c r="B101" s="104" t="s">
        <v>177</v>
      </c>
      <c r="C101" s="23" t="s">
        <v>73</v>
      </c>
      <c r="D101" s="72">
        <v>4</v>
      </c>
      <c r="E101" s="65"/>
      <c r="F101" s="62"/>
      <c r="G101" s="33">
        <f t="shared" si="1"/>
        <v>0</v>
      </c>
    </row>
    <row r="102" spans="1:7" s="103" customFormat="1">
      <c r="A102" s="68"/>
      <c r="B102" s="112"/>
      <c r="C102" s="23"/>
      <c r="D102" s="72"/>
      <c r="E102" s="65"/>
      <c r="F102" s="62"/>
      <c r="G102" s="33">
        <f t="shared" si="1"/>
        <v>0</v>
      </c>
    </row>
    <row r="103" spans="1:7" s="103" customFormat="1" ht="77.25" customHeight="1">
      <c r="A103" s="68" t="s">
        <v>70</v>
      </c>
      <c r="B103" s="104" t="s">
        <v>121</v>
      </c>
      <c r="C103" s="23" t="s">
        <v>73</v>
      </c>
      <c r="D103" s="72">
        <v>1</v>
      </c>
      <c r="E103" s="65"/>
      <c r="F103" s="62"/>
      <c r="G103" s="33">
        <f t="shared" si="1"/>
        <v>0</v>
      </c>
    </row>
    <row r="104" spans="1:7" s="103" customFormat="1" ht="13.5" customHeight="1">
      <c r="A104" s="68"/>
      <c r="B104" s="104"/>
      <c r="C104" s="23"/>
      <c r="D104" s="72"/>
      <c r="E104" s="65"/>
      <c r="F104" s="62"/>
      <c r="G104" s="33">
        <f t="shared" si="1"/>
        <v>0</v>
      </c>
    </row>
    <row r="105" spans="1:7" s="103" customFormat="1" ht="108.75" customHeight="1">
      <c r="A105" s="68" t="s">
        <v>82</v>
      </c>
      <c r="B105" s="104" t="s">
        <v>150</v>
      </c>
      <c r="C105" s="23"/>
      <c r="D105" s="72"/>
      <c r="E105" s="65"/>
      <c r="F105" s="62"/>
      <c r="G105" s="33">
        <f t="shared" si="1"/>
        <v>0</v>
      </c>
    </row>
    <row r="106" spans="1:7" s="103" customFormat="1">
      <c r="A106" s="68"/>
      <c r="B106" s="104" t="s">
        <v>123</v>
      </c>
      <c r="C106" s="31" t="s">
        <v>73</v>
      </c>
      <c r="D106" s="79">
        <v>1</v>
      </c>
      <c r="E106" s="65"/>
      <c r="F106" s="62"/>
      <c r="G106" s="33">
        <f t="shared" si="1"/>
        <v>0</v>
      </c>
    </row>
    <row r="107" spans="1:7" s="103" customFormat="1">
      <c r="A107" s="68"/>
      <c r="B107" s="115"/>
      <c r="C107" s="31"/>
      <c r="D107" s="79"/>
      <c r="E107" s="65"/>
      <c r="F107" s="62"/>
      <c r="G107" s="33">
        <f t="shared" si="1"/>
        <v>0</v>
      </c>
    </row>
    <row r="108" spans="1:7" s="103" customFormat="1" ht="38.25">
      <c r="A108" s="68" t="s">
        <v>83</v>
      </c>
      <c r="B108" s="104" t="s">
        <v>124</v>
      </c>
      <c r="C108" s="31" t="s">
        <v>5</v>
      </c>
      <c r="D108" s="79">
        <v>1</v>
      </c>
      <c r="E108" s="65"/>
      <c r="F108" s="62"/>
      <c r="G108" s="33">
        <f t="shared" si="1"/>
        <v>0</v>
      </c>
    </row>
    <row r="109" spans="1:7" s="103" customFormat="1">
      <c r="A109" s="68"/>
      <c r="B109" s="115"/>
      <c r="C109" s="31"/>
      <c r="D109" s="79"/>
      <c r="E109" s="65"/>
      <c r="F109" s="62"/>
      <c r="G109" s="33">
        <f t="shared" si="1"/>
        <v>0</v>
      </c>
    </row>
    <row r="110" spans="1:7" s="103" customFormat="1" ht="51">
      <c r="A110" s="68" t="s">
        <v>84</v>
      </c>
      <c r="B110" s="104" t="s">
        <v>127</v>
      </c>
      <c r="C110" s="31" t="s">
        <v>73</v>
      </c>
      <c r="D110" s="79">
        <v>2</v>
      </c>
      <c r="E110" s="65"/>
      <c r="F110" s="62"/>
      <c r="G110" s="33">
        <f t="shared" si="1"/>
        <v>0</v>
      </c>
    </row>
    <row r="111" spans="1:7" s="103" customFormat="1">
      <c r="A111" s="68"/>
      <c r="B111" s="115"/>
      <c r="C111" s="31"/>
      <c r="D111" s="79"/>
      <c r="E111" s="65"/>
      <c r="F111" s="62"/>
      <c r="G111" s="33">
        <f t="shared" si="1"/>
        <v>0</v>
      </c>
    </row>
    <row r="112" spans="1:7" s="103" customFormat="1" ht="51">
      <c r="A112" s="68" t="s">
        <v>85</v>
      </c>
      <c r="B112" s="104" t="s">
        <v>128</v>
      </c>
      <c r="C112" s="31" t="s">
        <v>73</v>
      </c>
      <c r="D112" s="79">
        <v>2</v>
      </c>
      <c r="E112" s="65"/>
      <c r="F112" s="62"/>
      <c r="G112" s="33">
        <f t="shared" si="1"/>
        <v>0</v>
      </c>
    </row>
    <row r="113" spans="1:7" s="103" customFormat="1">
      <c r="A113" s="68"/>
      <c r="B113" s="104"/>
      <c r="C113" s="31"/>
      <c r="D113" s="79"/>
      <c r="E113" s="65"/>
      <c r="F113" s="62"/>
      <c r="G113" s="33">
        <f t="shared" si="1"/>
        <v>0</v>
      </c>
    </row>
    <row r="114" spans="1:7" s="103" customFormat="1" ht="25.5">
      <c r="A114" s="68" t="s">
        <v>88</v>
      </c>
      <c r="B114" s="104" t="s">
        <v>151</v>
      </c>
      <c r="G114" s="33">
        <f t="shared" si="1"/>
        <v>0</v>
      </c>
    </row>
    <row r="115" spans="1:7" s="103" customFormat="1">
      <c r="A115" s="68"/>
      <c r="B115" s="104" t="s">
        <v>131</v>
      </c>
      <c r="C115" s="31" t="s">
        <v>5</v>
      </c>
      <c r="D115" s="79">
        <v>1</v>
      </c>
      <c r="E115" s="65"/>
      <c r="F115" s="62"/>
      <c r="G115" s="33">
        <f t="shared" si="1"/>
        <v>0</v>
      </c>
    </row>
    <row r="116" spans="1:7" s="103" customFormat="1">
      <c r="A116" s="68"/>
      <c r="B116" s="115"/>
      <c r="C116" s="31"/>
      <c r="D116" s="79"/>
      <c r="E116" s="65"/>
      <c r="F116" s="62"/>
      <c r="G116" s="33">
        <f t="shared" si="1"/>
        <v>0</v>
      </c>
    </row>
    <row r="117" spans="1:7" s="103" customFormat="1" ht="122.25" customHeight="1">
      <c r="A117" s="68" t="s">
        <v>87</v>
      </c>
      <c r="B117" s="104" t="s">
        <v>152</v>
      </c>
      <c r="C117" s="31" t="s">
        <v>5</v>
      </c>
      <c r="D117" s="79">
        <v>1</v>
      </c>
      <c r="E117" s="65"/>
      <c r="F117" s="62"/>
      <c r="G117" s="33">
        <f t="shared" si="1"/>
        <v>0</v>
      </c>
    </row>
    <row r="118" spans="1:7" s="103" customFormat="1">
      <c r="A118" s="68"/>
      <c r="B118" s="104"/>
      <c r="C118" s="31"/>
      <c r="D118" s="79"/>
      <c r="E118" s="65"/>
      <c r="F118" s="62"/>
      <c r="G118" s="33">
        <f t="shared" si="1"/>
        <v>0</v>
      </c>
    </row>
    <row r="119" spans="1:7" s="103" customFormat="1" ht="51">
      <c r="A119" s="68" t="s">
        <v>86</v>
      </c>
      <c r="B119" s="104" t="s">
        <v>133</v>
      </c>
      <c r="C119" s="31" t="s">
        <v>5</v>
      </c>
      <c r="D119" s="79">
        <v>1</v>
      </c>
      <c r="E119" s="65"/>
      <c r="F119" s="62"/>
      <c r="G119" s="33">
        <f t="shared" si="1"/>
        <v>0</v>
      </c>
    </row>
    <row r="120" spans="1:7" s="103" customFormat="1">
      <c r="A120" s="68"/>
      <c r="B120" s="104"/>
      <c r="C120" s="31"/>
      <c r="D120" s="79"/>
      <c r="E120" s="65"/>
      <c r="F120" s="62"/>
      <c r="G120" s="33">
        <f t="shared" si="1"/>
        <v>0</v>
      </c>
    </row>
    <row r="121" spans="1:7" s="103" customFormat="1" ht="51">
      <c r="A121" s="68" t="s">
        <v>159</v>
      </c>
      <c r="B121" s="104" t="s">
        <v>134</v>
      </c>
      <c r="C121" s="31" t="s">
        <v>5</v>
      </c>
      <c r="D121" s="79">
        <v>1</v>
      </c>
      <c r="E121" s="65"/>
      <c r="F121" s="62"/>
      <c r="G121" s="33">
        <f t="shared" si="1"/>
        <v>0</v>
      </c>
    </row>
    <row r="122" spans="1:7" s="103" customFormat="1">
      <c r="A122" s="68"/>
      <c r="B122" s="104"/>
      <c r="C122" s="31"/>
      <c r="D122" s="79"/>
      <c r="E122" s="65"/>
      <c r="F122" s="62"/>
      <c r="G122" s="33">
        <f t="shared" si="1"/>
        <v>0</v>
      </c>
    </row>
    <row r="123" spans="1:7" s="103" customFormat="1" ht="29.25" customHeight="1">
      <c r="A123" s="68" t="s">
        <v>160</v>
      </c>
      <c r="B123" s="104" t="s">
        <v>153</v>
      </c>
      <c r="C123" s="31" t="s">
        <v>73</v>
      </c>
      <c r="D123" s="79">
        <v>4</v>
      </c>
      <c r="E123" s="65"/>
      <c r="F123" s="62"/>
      <c r="G123" s="33">
        <f t="shared" si="1"/>
        <v>0</v>
      </c>
    </row>
    <row r="124" spans="1:7" s="103" customFormat="1">
      <c r="A124" s="68"/>
      <c r="B124" s="114"/>
      <c r="C124" s="31"/>
      <c r="D124" s="79"/>
      <c r="E124" s="65"/>
      <c r="F124" s="62"/>
      <c r="G124" s="33">
        <f t="shared" si="1"/>
        <v>0</v>
      </c>
    </row>
    <row r="125" spans="1:7" s="103" customFormat="1" ht="53.25" customHeight="1">
      <c r="A125" s="68" t="s">
        <v>161</v>
      </c>
      <c r="B125" s="104" t="s">
        <v>154</v>
      </c>
      <c r="C125" s="31" t="s">
        <v>81</v>
      </c>
      <c r="D125" s="79">
        <v>40</v>
      </c>
      <c r="E125" s="65"/>
      <c r="F125" s="62"/>
      <c r="G125" s="33">
        <f t="shared" si="1"/>
        <v>0</v>
      </c>
    </row>
    <row r="126" spans="1:7" s="103" customFormat="1">
      <c r="A126" s="68"/>
      <c r="B126" s="104"/>
      <c r="C126" s="31"/>
      <c r="D126" s="79"/>
      <c r="E126" s="65"/>
      <c r="F126" s="62"/>
      <c r="G126" s="33">
        <f t="shared" si="1"/>
        <v>0</v>
      </c>
    </row>
    <row r="127" spans="1:7" s="103" customFormat="1" ht="134.25" customHeight="1">
      <c r="A127" s="68" t="s">
        <v>155</v>
      </c>
      <c r="B127" s="104" t="s">
        <v>129</v>
      </c>
      <c r="C127" s="31"/>
      <c r="D127" s="79"/>
      <c r="E127" s="65"/>
      <c r="F127" s="62"/>
      <c r="G127" s="33">
        <f t="shared" si="1"/>
        <v>0</v>
      </c>
    </row>
    <row r="128" spans="1:7" s="103" customFormat="1">
      <c r="A128" s="68"/>
      <c r="B128" s="104" t="s">
        <v>130</v>
      </c>
      <c r="C128" s="31" t="s">
        <v>73</v>
      </c>
      <c r="D128" s="79">
        <v>1</v>
      </c>
      <c r="E128" s="65"/>
      <c r="F128" s="62"/>
      <c r="G128" s="33">
        <f t="shared" si="1"/>
        <v>0</v>
      </c>
    </row>
    <row r="129" spans="1:7" s="103" customFormat="1">
      <c r="A129" s="68"/>
      <c r="B129" s="115"/>
      <c r="C129" s="31"/>
      <c r="D129" s="79"/>
      <c r="E129" s="65"/>
      <c r="F129" s="62"/>
      <c r="G129" s="33">
        <f t="shared" si="1"/>
        <v>0</v>
      </c>
    </row>
    <row r="130" spans="1:7" s="103" customFormat="1" ht="38.25">
      <c r="A130" s="68" t="s">
        <v>89</v>
      </c>
      <c r="B130" s="104" t="s">
        <v>132</v>
      </c>
      <c r="C130" s="31" t="s">
        <v>73</v>
      </c>
      <c r="D130" s="79">
        <v>1</v>
      </c>
      <c r="E130" s="65"/>
      <c r="F130" s="62"/>
      <c r="G130" s="33">
        <f t="shared" si="1"/>
        <v>0</v>
      </c>
    </row>
    <row r="131" spans="1:7" s="103" customFormat="1">
      <c r="A131" s="68"/>
      <c r="B131" s="115"/>
      <c r="C131" s="31"/>
      <c r="D131" s="79"/>
      <c r="E131" s="65"/>
      <c r="F131" s="62"/>
      <c r="G131" s="33">
        <f t="shared" si="1"/>
        <v>0</v>
      </c>
    </row>
    <row r="132" spans="1:7" s="103" customFormat="1" ht="25.5">
      <c r="A132" s="68" t="s">
        <v>135</v>
      </c>
      <c r="B132" s="104" t="s">
        <v>167</v>
      </c>
      <c r="C132" s="104"/>
      <c r="D132" s="104"/>
      <c r="E132" s="104"/>
      <c r="F132" s="104"/>
      <c r="G132" s="33">
        <f t="shared" si="1"/>
        <v>0</v>
      </c>
    </row>
    <row r="133" spans="1:7" s="103" customFormat="1">
      <c r="A133" s="68"/>
      <c r="B133" s="104" t="s">
        <v>168</v>
      </c>
      <c r="C133" s="31" t="s">
        <v>5</v>
      </c>
      <c r="D133" s="79">
        <v>2</v>
      </c>
      <c r="E133" s="65"/>
      <c r="F133" s="104"/>
      <c r="G133" s="33">
        <f t="shared" si="1"/>
        <v>0</v>
      </c>
    </row>
    <row r="134" spans="1:7" s="103" customFormat="1">
      <c r="A134" s="68"/>
      <c r="B134" s="115"/>
      <c r="C134" s="31"/>
      <c r="D134" s="79"/>
      <c r="E134" s="65"/>
      <c r="F134" s="62"/>
      <c r="G134" s="33">
        <f t="shared" si="1"/>
        <v>0</v>
      </c>
    </row>
    <row r="135" spans="1:7" s="103" customFormat="1" ht="83.25" customHeight="1">
      <c r="A135" s="68" t="s">
        <v>90</v>
      </c>
      <c r="B135" s="104" t="s">
        <v>157</v>
      </c>
      <c r="C135" s="31"/>
      <c r="D135" s="79"/>
      <c r="E135" s="65"/>
      <c r="F135" s="62"/>
      <c r="G135" s="33">
        <f t="shared" si="1"/>
        <v>0</v>
      </c>
    </row>
    <row r="136" spans="1:7" s="103" customFormat="1">
      <c r="A136" s="68"/>
      <c r="B136" s="118" t="s">
        <v>169</v>
      </c>
      <c r="C136" s="31" t="s">
        <v>5</v>
      </c>
      <c r="D136" s="79">
        <v>2</v>
      </c>
      <c r="E136" s="65"/>
      <c r="F136" s="62"/>
      <c r="G136" s="33">
        <f t="shared" si="1"/>
        <v>0</v>
      </c>
    </row>
    <row r="137" spans="1:7" s="103" customFormat="1">
      <c r="A137" s="68"/>
      <c r="B137" s="118"/>
      <c r="C137" s="31"/>
      <c r="D137" s="79"/>
      <c r="E137" s="65"/>
      <c r="F137" s="62"/>
      <c r="G137" s="33">
        <f t="shared" si="1"/>
        <v>0</v>
      </c>
    </row>
    <row r="138" spans="1:7" s="103" customFormat="1" ht="38.25">
      <c r="A138" s="68" t="s">
        <v>91</v>
      </c>
      <c r="B138" s="104" t="s">
        <v>156</v>
      </c>
      <c r="C138" s="31"/>
      <c r="D138" s="79"/>
      <c r="E138" s="65"/>
      <c r="F138" s="62"/>
      <c r="G138" s="33">
        <f t="shared" si="1"/>
        <v>0</v>
      </c>
    </row>
    <row r="139" spans="1:7" s="103" customFormat="1">
      <c r="A139" s="68"/>
      <c r="B139" s="119" t="s">
        <v>170</v>
      </c>
      <c r="C139" s="31" t="s">
        <v>5</v>
      </c>
      <c r="D139" s="79">
        <v>2</v>
      </c>
      <c r="E139" s="65"/>
      <c r="F139" s="62"/>
      <c r="G139" s="33">
        <f t="shared" si="1"/>
        <v>0</v>
      </c>
    </row>
    <row r="140" spans="1:7" s="103" customFormat="1">
      <c r="A140" s="68"/>
      <c r="B140" s="118"/>
      <c r="C140" s="31"/>
      <c r="D140" s="79"/>
      <c r="E140" s="65"/>
      <c r="F140" s="62"/>
      <c r="G140" s="33">
        <f t="shared" si="1"/>
        <v>0</v>
      </c>
    </row>
    <row r="141" spans="1:7" s="103" customFormat="1" ht="30" customHeight="1">
      <c r="A141" s="68" t="s">
        <v>92</v>
      </c>
      <c r="B141" s="104" t="s">
        <v>138</v>
      </c>
      <c r="C141" s="31"/>
      <c r="D141" s="79"/>
      <c r="E141" s="65"/>
      <c r="F141" s="62"/>
      <c r="G141" s="33">
        <f t="shared" si="1"/>
        <v>0</v>
      </c>
    </row>
    <row r="142" spans="1:7" s="103" customFormat="1">
      <c r="A142" s="68"/>
      <c r="B142" s="118" t="s">
        <v>171</v>
      </c>
      <c r="C142" s="31" t="s">
        <v>5</v>
      </c>
      <c r="D142" s="79">
        <v>2</v>
      </c>
      <c r="E142" s="65"/>
      <c r="F142" s="62"/>
      <c r="G142" s="33">
        <f t="shared" si="1"/>
        <v>0</v>
      </c>
    </row>
    <row r="143" spans="1:7">
      <c r="D143" s="79"/>
      <c r="G143" s="33">
        <f t="shared" si="1"/>
        <v>0</v>
      </c>
    </row>
    <row r="144" spans="1:7" ht="51">
      <c r="A144" s="68" t="s">
        <v>93</v>
      </c>
      <c r="B144" s="21" t="s">
        <v>172</v>
      </c>
      <c r="C144" s="31" t="s">
        <v>74</v>
      </c>
      <c r="D144" s="79">
        <v>2</v>
      </c>
      <c r="G144" s="33">
        <f t="shared" si="1"/>
        <v>0</v>
      </c>
    </row>
    <row r="145" spans="1:7" s="103" customFormat="1">
      <c r="A145" s="68"/>
      <c r="B145" s="104"/>
      <c r="C145" s="31"/>
      <c r="D145" s="79"/>
      <c r="E145" s="31"/>
      <c r="F145" s="79"/>
      <c r="G145" s="33">
        <f t="shared" si="1"/>
        <v>0</v>
      </c>
    </row>
    <row r="146" spans="1:7" s="103" customFormat="1" ht="38.25">
      <c r="A146" s="68" t="s">
        <v>137</v>
      </c>
      <c r="B146" s="104" t="s">
        <v>173</v>
      </c>
      <c r="C146" s="31" t="s">
        <v>5</v>
      </c>
      <c r="D146" s="79">
        <v>2</v>
      </c>
      <c r="E146" s="65"/>
      <c r="F146" s="62"/>
      <c r="G146" s="33">
        <f t="shared" si="1"/>
        <v>0</v>
      </c>
    </row>
    <row r="147" spans="1:7" s="103" customFormat="1">
      <c r="A147" s="68"/>
      <c r="B147" s="112"/>
      <c r="C147" s="23"/>
      <c r="D147" s="79"/>
      <c r="E147" s="65"/>
      <c r="F147" s="62"/>
      <c r="G147" s="33">
        <f t="shared" si="1"/>
        <v>0</v>
      </c>
    </row>
    <row r="148" spans="1:7" ht="25.5">
      <c r="A148" s="68" t="s">
        <v>139</v>
      </c>
      <c r="B148" s="104" t="s">
        <v>178</v>
      </c>
      <c r="C148" s="31" t="s">
        <v>136</v>
      </c>
      <c r="D148" s="79">
        <v>2</v>
      </c>
      <c r="G148" s="33">
        <f t="shared" si="1"/>
        <v>0</v>
      </c>
    </row>
    <row r="149" spans="1:7">
      <c r="A149" s="68"/>
      <c r="G149" s="33">
        <f t="shared" si="1"/>
        <v>0</v>
      </c>
    </row>
    <row r="150" spans="1:7" ht="27" customHeight="1">
      <c r="A150" s="68" t="s">
        <v>140</v>
      </c>
      <c r="B150" s="104" t="s">
        <v>179</v>
      </c>
      <c r="C150" s="31" t="s">
        <v>73</v>
      </c>
      <c r="D150" s="79">
        <v>2</v>
      </c>
      <c r="E150" s="65"/>
      <c r="F150" s="62"/>
      <c r="G150" s="33">
        <f t="shared" si="1"/>
        <v>0</v>
      </c>
    </row>
    <row r="151" spans="1:7" s="103" customFormat="1">
      <c r="A151" s="68"/>
      <c r="B151" s="114"/>
      <c r="C151" s="31"/>
      <c r="D151" s="79"/>
      <c r="E151" s="65"/>
      <c r="F151" s="62"/>
      <c r="G151" s="33">
        <f t="shared" si="1"/>
        <v>0</v>
      </c>
    </row>
    <row r="152" spans="1:7" s="103" customFormat="1">
      <c r="A152" s="68" t="s">
        <v>141</v>
      </c>
      <c r="B152" s="104" t="s">
        <v>122</v>
      </c>
      <c r="C152" s="31" t="s">
        <v>73</v>
      </c>
      <c r="D152" s="79">
        <v>1</v>
      </c>
      <c r="E152" s="65"/>
      <c r="F152" s="62"/>
      <c r="G152" s="33">
        <f t="shared" si="1"/>
        <v>0</v>
      </c>
    </row>
    <row r="153" spans="1:7">
      <c r="A153" s="68"/>
      <c r="B153" s="21"/>
      <c r="C153" s="22"/>
      <c r="D153" s="23"/>
      <c r="E153" s="65"/>
      <c r="F153" s="65"/>
      <c r="G153" s="33"/>
    </row>
    <row r="154" spans="1:7" ht="15.75" thickBot="1">
      <c r="A154" s="34"/>
      <c r="B154" s="34" t="s">
        <v>185</v>
      </c>
      <c r="C154" s="36"/>
      <c r="D154" s="35"/>
      <c r="E154" s="43"/>
      <c r="F154" s="43"/>
      <c r="G154" s="37">
        <f>SUM(G26:G153)</f>
        <v>0</v>
      </c>
    </row>
    <row r="155" spans="1:7" ht="15.75" thickTop="1">
      <c r="A155" s="68"/>
    </row>
    <row r="156" spans="1:7" s="103" customFormat="1">
      <c r="A156" s="68"/>
      <c r="B156" s="38"/>
      <c r="C156" s="40"/>
      <c r="D156" s="39"/>
      <c r="E156" s="71"/>
      <c r="F156" s="71"/>
      <c r="G156" s="30"/>
    </row>
    <row r="157" spans="1:7" s="103" customFormat="1">
      <c r="A157" s="25" t="s">
        <v>50</v>
      </c>
      <c r="B157" s="47" t="s">
        <v>166</v>
      </c>
      <c r="C157" s="26"/>
      <c r="D157" s="91"/>
      <c r="E157" s="77"/>
      <c r="F157" s="77"/>
      <c r="G157" s="42"/>
    </row>
    <row r="158" spans="1:7">
      <c r="A158" s="68"/>
      <c r="B158" s="48"/>
      <c r="C158" s="40"/>
      <c r="D158" s="39"/>
      <c r="E158" s="71"/>
      <c r="F158" s="71"/>
      <c r="G158" s="30"/>
    </row>
    <row r="159" spans="1:7">
      <c r="A159" s="92" t="s">
        <v>23</v>
      </c>
      <c r="B159" s="59" t="s">
        <v>0</v>
      </c>
      <c r="C159" s="60" t="s">
        <v>2</v>
      </c>
      <c r="D159" s="67" t="s">
        <v>1</v>
      </c>
      <c r="E159" s="61" t="s">
        <v>58</v>
      </c>
      <c r="F159" s="61"/>
      <c r="G159" s="61" t="s">
        <v>3</v>
      </c>
    </row>
    <row r="160" spans="1:7">
      <c r="A160" s="68"/>
      <c r="B160" s="59"/>
      <c r="C160" s="60"/>
      <c r="D160" s="67"/>
      <c r="E160" s="61"/>
      <c r="F160" s="61"/>
      <c r="G160" s="61"/>
    </row>
    <row r="161" spans="1:7">
      <c r="A161" s="68" t="s">
        <v>49</v>
      </c>
      <c r="B161" s="29" t="s">
        <v>175</v>
      </c>
      <c r="C161" s="31" t="s">
        <v>136</v>
      </c>
      <c r="D161" s="76">
        <v>5</v>
      </c>
      <c r="E161" s="65"/>
      <c r="F161" s="62"/>
      <c r="G161" s="33">
        <f>+D161*E161</f>
        <v>0</v>
      </c>
    </row>
    <row r="162" spans="1:7">
      <c r="A162" s="59"/>
      <c r="B162" s="29"/>
      <c r="C162" s="31"/>
      <c r="D162" s="76"/>
      <c r="E162" s="65"/>
      <c r="F162" s="62"/>
      <c r="G162" s="33"/>
    </row>
    <row r="163" spans="1:7" ht="41.25" customHeight="1">
      <c r="A163" s="68" t="s">
        <v>50</v>
      </c>
      <c r="B163" s="29" t="s">
        <v>71</v>
      </c>
      <c r="C163" s="31" t="s">
        <v>74</v>
      </c>
      <c r="D163" s="76">
        <v>2</v>
      </c>
      <c r="E163" s="65"/>
      <c r="F163" s="62"/>
      <c r="G163" s="33">
        <f>+D163*E163</f>
        <v>0</v>
      </c>
    </row>
    <row r="164" spans="1:7" s="103" customFormat="1">
      <c r="A164" s="68"/>
      <c r="B164" s="29"/>
      <c r="C164" s="31"/>
      <c r="D164" s="76"/>
      <c r="E164" s="65"/>
      <c r="F164" s="62"/>
      <c r="G164" s="33">
        <f t="shared" ref="G164:G172" si="2">+D164*E164</f>
        <v>0</v>
      </c>
    </row>
    <row r="165" spans="1:7" s="103" customFormat="1" ht="51">
      <c r="A165" s="68" t="s">
        <v>51</v>
      </c>
      <c r="B165" s="104" t="s">
        <v>180</v>
      </c>
      <c r="C165" s="31" t="s">
        <v>73</v>
      </c>
      <c r="D165" s="76">
        <v>1</v>
      </c>
      <c r="E165" s="65"/>
      <c r="G165" s="33">
        <f t="shared" si="2"/>
        <v>0</v>
      </c>
    </row>
    <row r="166" spans="1:7" s="103" customFormat="1">
      <c r="A166" s="68"/>
      <c r="B166" s="29"/>
      <c r="C166" s="31"/>
      <c r="D166" s="76"/>
      <c r="E166" s="65"/>
      <c r="F166" s="62"/>
      <c r="G166" s="33">
        <f t="shared" si="2"/>
        <v>0</v>
      </c>
    </row>
    <row r="167" spans="1:7" s="103" customFormat="1" ht="63.75">
      <c r="A167" s="68" t="s">
        <v>52</v>
      </c>
      <c r="B167" s="29" t="s">
        <v>174</v>
      </c>
      <c r="C167" s="31" t="s">
        <v>73</v>
      </c>
      <c r="D167" s="76">
        <v>1</v>
      </c>
      <c r="E167" s="65"/>
      <c r="F167" s="62"/>
      <c r="G167" s="33">
        <f t="shared" si="2"/>
        <v>0</v>
      </c>
    </row>
    <row r="168" spans="1:7" s="103" customFormat="1">
      <c r="A168" s="68"/>
      <c r="B168" s="29"/>
      <c r="C168" s="31"/>
      <c r="D168" s="76"/>
      <c r="E168" s="65"/>
      <c r="F168" s="62"/>
      <c r="G168" s="33">
        <f t="shared" si="2"/>
        <v>0</v>
      </c>
    </row>
    <row r="169" spans="1:7" s="103" customFormat="1">
      <c r="A169" s="68" t="s">
        <v>53</v>
      </c>
      <c r="B169" s="29" t="s">
        <v>142</v>
      </c>
      <c r="C169" s="31" t="s">
        <v>5</v>
      </c>
      <c r="D169" s="76">
        <v>1</v>
      </c>
      <c r="E169" s="65"/>
      <c r="F169" s="62"/>
      <c r="G169" s="33">
        <f t="shared" si="2"/>
        <v>0</v>
      </c>
    </row>
    <row r="170" spans="1:7" s="103" customFormat="1">
      <c r="A170" s="68"/>
      <c r="B170" s="29"/>
      <c r="C170" s="31"/>
      <c r="D170" s="76"/>
      <c r="E170" s="65"/>
      <c r="F170" s="62"/>
      <c r="G170" s="33">
        <f t="shared" si="2"/>
        <v>0</v>
      </c>
    </row>
    <row r="171" spans="1:7" s="103" customFormat="1" ht="25.5">
      <c r="A171" s="68" t="s">
        <v>54</v>
      </c>
      <c r="B171" s="29" t="s">
        <v>158</v>
      </c>
      <c r="C171" s="31" t="s">
        <v>73</v>
      </c>
      <c r="D171" s="76">
        <v>1</v>
      </c>
      <c r="E171" s="65"/>
      <c r="F171" s="62"/>
      <c r="G171" s="33">
        <f t="shared" si="2"/>
        <v>0</v>
      </c>
    </row>
    <row r="172" spans="1:7">
      <c r="A172" s="59"/>
      <c r="B172" s="29"/>
      <c r="C172" s="31"/>
      <c r="D172" s="76"/>
      <c r="E172" s="65"/>
      <c r="F172" s="62"/>
      <c r="G172" s="33">
        <f t="shared" si="2"/>
        <v>0</v>
      </c>
    </row>
    <row r="173" spans="1:7" ht="15.75" thickBot="1">
      <c r="A173" s="34"/>
      <c r="B173" s="34" t="s">
        <v>72</v>
      </c>
      <c r="C173" s="36"/>
      <c r="D173" s="35"/>
      <c r="E173" s="43"/>
      <c r="F173" s="43"/>
      <c r="G173" s="37">
        <f>SUM(G161:G172)</f>
        <v>0</v>
      </c>
    </row>
    <row r="174" spans="1:7" ht="15.75" thickTop="1">
      <c r="A174" s="68"/>
      <c r="B174" s="66"/>
      <c r="C174" s="40"/>
      <c r="D174" s="39"/>
      <c r="E174" s="44"/>
      <c r="F174" s="44"/>
      <c r="G174" s="41"/>
    </row>
    <row r="175" spans="1:7">
      <c r="A175" s="68"/>
      <c r="B175" s="21"/>
      <c r="C175" s="23"/>
      <c r="D175" s="22"/>
      <c r="E175" s="24"/>
      <c r="F175" s="24"/>
      <c r="G175" s="24"/>
    </row>
    <row r="176" spans="1:7">
      <c r="A176" s="20"/>
    </row>
  </sheetData>
  <mergeCells count="1">
    <mergeCell ref="B2:E2"/>
  </mergeCells>
  <conditionalFormatting sqref="D151:F152 E146:F147 D133 F145 E89:F89 E80:F87 E78:F78 E91:F93 E76:E77 E70:F75 E27:E28 D37:D54 D106:F113 E97:F113 E1 E3:E13 E59:F68 D134:F142 D115:F131 D143:D148 E36:E58 E19:G26 D161:D172 F1:G18 G27:G152 E153:G64827">
    <cfRule type="cellIs" dxfId="3" priority="155" stopIfTrue="1" operator="equal">
      <formula>0</formula>
    </cfRule>
  </conditionalFormatting>
  <conditionalFormatting sqref="D150:F150">
    <cfRule type="cellIs" dxfId="2" priority="3" stopIfTrue="1" operator="equal">
      <formula>0</formula>
    </cfRule>
  </conditionalFormatting>
  <conditionalFormatting sqref="E29:F35">
    <cfRule type="cellIs" dxfId="1" priority="2" stopIfTrue="1" operator="equal">
      <formula>0</formula>
    </cfRule>
  </conditionalFormatting>
  <conditionalFormatting sqref="E133">
    <cfRule type="cellIs" dxfId="0" priority="1" stopIfTrue="1" operator="equal">
      <formula>0</formula>
    </cfRule>
  </conditionalFormatting>
  <pageMargins left="0.98425196850393704" right="0.19685039370078741" top="0.78740157480314965" bottom="0.59055118110236227" header="0.19685039370078741" footer="0.19685039370078741"/>
  <pageSetup paperSize="9" scale="85" orientation="portrait" r:id="rId1"/>
  <headerFooter>
    <oddFooter>&amp;C&amp;P / &amp;N</oddFooter>
  </headerFooter>
  <rowBreaks count="6" manualBreakCount="6">
    <brk id="21" max="6" man="1"/>
    <brk id="60" max="6" man="1"/>
    <brk id="85" max="6" man="1"/>
    <brk id="112" max="6" man="1"/>
    <brk id="136" max="6" man="1"/>
    <brk id="1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zoomScaleNormal="100" zoomScaleSheetLayoutView="100" workbookViewId="0">
      <selection activeCell="F11" sqref="F11"/>
    </sheetView>
  </sheetViews>
  <sheetFormatPr defaultRowHeight="12.75"/>
  <cols>
    <col min="1" max="1" width="4.5703125" style="2" bestFit="1" customWidth="1"/>
    <col min="2" max="2" width="35.7109375" style="1" customWidth="1"/>
    <col min="3" max="3" width="8.140625" style="16" bestFit="1" customWidth="1"/>
    <col min="4" max="4" width="6.140625" style="13" bestFit="1" customWidth="1"/>
    <col min="5" max="5" width="13.7109375" style="16" customWidth="1"/>
    <col min="6" max="6" width="2.7109375" style="16" customWidth="1"/>
    <col min="7" max="7" width="13.7109375" style="16" customWidth="1"/>
    <col min="8" max="9" width="10.140625" bestFit="1" customWidth="1"/>
    <col min="13" max="13" width="19.7109375" bestFit="1" customWidth="1"/>
    <col min="14" max="14" width="18.7109375" bestFit="1" customWidth="1"/>
    <col min="15" max="15" width="19.28515625" bestFit="1" customWidth="1"/>
  </cols>
  <sheetData>
    <row r="1" spans="1:9">
      <c r="A1" s="6" t="s">
        <v>22</v>
      </c>
      <c r="B1" s="153" t="s">
        <v>40</v>
      </c>
      <c r="C1" s="154"/>
      <c r="D1" s="154"/>
      <c r="E1" s="154"/>
      <c r="F1" s="154"/>
      <c r="G1" s="154"/>
    </row>
    <row r="3" spans="1:9">
      <c r="A3" s="9" t="s">
        <v>23</v>
      </c>
      <c r="B3" s="8" t="s">
        <v>0</v>
      </c>
      <c r="C3" s="11" t="s">
        <v>1</v>
      </c>
      <c r="D3" s="12" t="s">
        <v>2</v>
      </c>
      <c r="E3" s="11" t="s">
        <v>6</v>
      </c>
      <c r="F3" s="11"/>
      <c r="G3" s="11" t="s">
        <v>3</v>
      </c>
    </row>
    <row r="4" spans="1:9">
      <c r="A4" s="9"/>
      <c r="B4" s="8"/>
      <c r="C4" s="11"/>
      <c r="D4" s="12"/>
      <c r="E4" s="11"/>
      <c r="F4" s="11"/>
      <c r="G4" s="11"/>
    </row>
    <row r="5" spans="1:9" ht="51">
      <c r="A5" s="2" t="s">
        <v>7</v>
      </c>
      <c r="B5" s="8" t="s">
        <v>26</v>
      </c>
      <c r="D5" s="13" t="s">
        <v>4</v>
      </c>
      <c r="E5" s="19"/>
      <c r="G5" s="19"/>
    </row>
    <row r="6" spans="1:9">
      <c r="G6" s="16" t="str">
        <f>IF(ISNUMBER(C6)=TRUE,E6*C6,"")</f>
        <v/>
      </c>
    </row>
    <row r="7" spans="1:9" ht="51">
      <c r="A7" s="3" t="s">
        <v>8</v>
      </c>
      <c r="B7" s="8" t="s">
        <v>27</v>
      </c>
      <c r="D7" s="13" t="s">
        <v>4</v>
      </c>
      <c r="E7" s="19"/>
      <c r="G7" s="19"/>
    </row>
    <row r="8" spans="1:9">
      <c r="G8" s="16" t="str">
        <f>IF(ISNUMBER(C8)=TRUE,E8*C8,"")</f>
        <v/>
      </c>
    </row>
    <row r="9" spans="1:9" ht="51">
      <c r="A9" s="2" t="s">
        <v>9</v>
      </c>
      <c r="B9" s="8" t="s">
        <v>28</v>
      </c>
      <c r="D9" s="13" t="s">
        <v>4</v>
      </c>
      <c r="E9" s="19"/>
      <c r="G9" s="19"/>
      <c r="I9" s="4"/>
    </row>
    <row r="10" spans="1:9">
      <c r="B10" s="8"/>
      <c r="I10" s="4"/>
    </row>
    <row r="11" spans="1:9" ht="51">
      <c r="A11" s="9" t="s">
        <v>10</v>
      </c>
      <c r="B11" s="8" t="s">
        <v>29</v>
      </c>
      <c r="D11" s="13" t="s">
        <v>4</v>
      </c>
      <c r="E11" s="19"/>
      <c r="G11" s="19"/>
      <c r="I11" s="4"/>
    </row>
    <row r="12" spans="1:9">
      <c r="B12" s="8"/>
      <c r="I12" s="4"/>
    </row>
    <row r="13" spans="1:9" ht="51">
      <c r="A13" s="9" t="s">
        <v>11</v>
      </c>
      <c r="B13" s="8" t="s">
        <v>30</v>
      </c>
      <c r="D13" s="13" t="s">
        <v>4</v>
      </c>
      <c r="E13" s="19"/>
      <c r="G13" s="19"/>
      <c r="I13" s="4"/>
    </row>
    <row r="14" spans="1:9">
      <c r="B14" s="8"/>
      <c r="I14" s="4"/>
    </row>
    <row r="15" spans="1:9" ht="51">
      <c r="A15" s="9" t="s">
        <v>12</v>
      </c>
      <c r="B15" s="8" t="s">
        <v>31</v>
      </c>
      <c r="D15" s="13" t="s">
        <v>4</v>
      </c>
      <c r="E15" s="19"/>
      <c r="G15" s="19"/>
      <c r="I15" s="4"/>
    </row>
    <row r="16" spans="1:9">
      <c r="B16" s="8"/>
      <c r="I16" s="4"/>
    </row>
    <row r="17" spans="1:9" ht="76.5">
      <c r="A17" s="9" t="s">
        <v>13</v>
      </c>
      <c r="B17" s="8" t="s">
        <v>32</v>
      </c>
      <c r="D17" s="13" t="s">
        <v>4</v>
      </c>
      <c r="E17" s="19"/>
      <c r="G17" s="19"/>
      <c r="I17" s="4"/>
    </row>
    <row r="18" spans="1:9">
      <c r="A18" s="9"/>
      <c r="B18" s="8"/>
      <c r="I18" s="4"/>
    </row>
    <row r="19" spans="1:9" ht="52.5">
      <c r="A19" s="9" t="s">
        <v>14</v>
      </c>
      <c r="B19" s="8" t="s">
        <v>41</v>
      </c>
      <c r="D19" s="12" t="s">
        <v>5</v>
      </c>
      <c r="E19" s="19"/>
      <c r="G19" s="19"/>
      <c r="I19" s="4"/>
    </row>
    <row r="20" spans="1:9">
      <c r="G20" s="16" t="str">
        <f>IF(ISNUMBER(C20)=TRUE,E20*C20,"")</f>
        <v/>
      </c>
    </row>
    <row r="21" spans="1:9" ht="52.5">
      <c r="A21" s="9" t="s">
        <v>15</v>
      </c>
      <c r="B21" s="8" t="s">
        <v>42</v>
      </c>
      <c r="D21" s="12" t="s">
        <v>5</v>
      </c>
      <c r="E21" s="19"/>
      <c r="G21" s="19"/>
      <c r="I21" s="4"/>
    </row>
    <row r="22" spans="1:9">
      <c r="A22" s="9"/>
      <c r="B22" s="8"/>
      <c r="D22" s="12"/>
      <c r="I22" s="4"/>
    </row>
    <row r="23" spans="1:9" ht="52.5">
      <c r="A23" s="9" t="s">
        <v>16</v>
      </c>
      <c r="B23" s="8" t="s">
        <v>43</v>
      </c>
      <c r="D23" s="12" t="s">
        <v>5</v>
      </c>
      <c r="E23" s="19"/>
      <c r="G23" s="19"/>
      <c r="I23" s="4"/>
    </row>
    <row r="24" spans="1:9">
      <c r="A24" s="9"/>
      <c r="B24" s="8"/>
      <c r="D24" s="12"/>
      <c r="I24" s="4"/>
    </row>
    <row r="25" spans="1:9" ht="52.5">
      <c r="A25" s="9" t="s">
        <v>17</v>
      </c>
      <c r="B25" s="8" t="s">
        <v>44</v>
      </c>
      <c r="D25" s="12" t="s">
        <v>5</v>
      </c>
      <c r="E25" s="19"/>
      <c r="G25" s="19"/>
      <c r="I25" s="4"/>
    </row>
    <row r="26" spans="1:9">
      <c r="A26" s="9"/>
      <c r="B26" s="8"/>
      <c r="D26" s="12"/>
      <c r="I26" s="4"/>
    </row>
    <row r="27" spans="1:9" ht="52.5">
      <c r="A27" s="9" t="s">
        <v>25</v>
      </c>
      <c r="B27" s="8" t="s">
        <v>45</v>
      </c>
      <c r="D27" s="12" t="s">
        <v>5</v>
      </c>
      <c r="E27" s="19"/>
      <c r="G27" s="19"/>
      <c r="I27" s="4"/>
    </row>
    <row r="28" spans="1:9">
      <c r="A28" s="9"/>
      <c r="B28" s="8"/>
      <c r="D28" s="12"/>
      <c r="I28" s="4"/>
    </row>
    <row r="29" spans="1:9" ht="65.25">
      <c r="A29" s="9" t="s">
        <v>33</v>
      </c>
      <c r="B29" s="8" t="s">
        <v>46</v>
      </c>
      <c r="D29" s="12" t="s">
        <v>5</v>
      </c>
      <c r="E29" s="19"/>
      <c r="G29" s="19"/>
      <c r="I29" s="4"/>
    </row>
    <row r="30" spans="1:9">
      <c r="A30" s="9"/>
      <c r="B30" s="8"/>
      <c r="D30" s="12"/>
      <c r="I30" s="4"/>
    </row>
    <row r="31" spans="1:9" ht="51">
      <c r="A31" s="9" t="s">
        <v>34</v>
      </c>
      <c r="B31" s="8" t="s">
        <v>47</v>
      </c>
      <c r="D31" s="12" t="s">
        <v>5</v>
      </c>
      <c r="E31" s="19"/>
      <c r="G31" s="19"/>
      <c r="I31" s="4"/>
    </row>
    <row r="32" spans="1:9">
      <c r="A32" s="9"/>
      <c r="B32" s="8"/>
      <c r="D32" s="12"/>
      <c r="I32" s="4"/>
    </row>
    <row r="33" spans="1:9" ht="51">
      <c r="A33" s="9" t="s">
        <v>35</v>
      </c>
      <c r="B33" s="8" t="s">
        <v>48</v>
      </c>
      <c r="D33" s="12" t="s">
        <v>5</v>
      </c>
      <c r="E33" s="19"/>
      <c r="G33" s="19"/>
      <c r="I33" s="4"/>
    </row>
    <row r="34" spans="1:9">
      <c r="A34" s="9"/>
      <c r="B34" s="8"/>
      <c r="D34" s="12"/>
      <c r="I34" s="4"/>
    </row>
    <row r="35" spans="1:9" ht="25.5">
      <c r="A35" s="9" t="s">
        <v>36</v>
      </c>
      <c r="B35" s="8" t="s">
        <v>19</v>
      </c>
      <c r="C35" s="11"/>
      <c r="D35" s="12" t="s">
        <v>4</v>
      </c>
      <c r="E35" s="19"/>
      <c r="G35" s="19"/>
    </row>
    <row r="36" spans="1:9">
      <c r="A36" s="9"/>
      <c r="B36" s="8"/>
      <c r="G36" s="16" t="str">
        <f>IF(ISNUMBER(C36)=TRUE,E36*C36,"")</f>
        <v/>
      </c>
    </row>
    <row r="37" spans="1:9" ht="38.25">
      <c r="A37" s="9" t="s">
        <v>37</v>
      </c>
      <c r="B37" s="8" t="s">
        <v>20</v>
      </c>
      <c r="D37" s="12" t="s">
        <v>4</v>
      </c>
      <c r="E37" s="19"/>
      <c r="G37" s="19"/>
    </row>
    <row r="38" spans="1:9">
      <c r="A38" s="9"/>
      <c r="B38" s="8"/>
      <c r="G38" s="16" t="str">
        <f>IF(ISNUMBER(C38)=TRUE,E38*C38,"")</f>
        <v/>
      </c>
    </row>
    <row r="39" spans="1:9">
      <c r="A39" s="9" t="s">
        <v>38</v>
      </c>
      <c r="B39" s="8" t="s">
        <v>21</v>
      </c>
      <c r="D39" s="12" t="s">
        <v>4</v>
      </c>
      <c r="E39" s="19"/>
      <c r="G39" s="19"/>
    </row>
    <row r="40" spans="1:9">
      <c r="G40" s="16" t="str">
        <f>IF(ISNUMBER(C40)=TRUE,E40*C40,"")</f>
        <v/>
      </c>
    </row>
    <row r="41" spans="1:9" ht="63.75">
      <c r="A41" s="10" t="s">
        <v>39</v>
      </c>
      <c r="B41" s="8" t="s">
        <v>24</v>
      </c>
      <c r="C41" s="17"/>
      <c r="D41" s="14" t="s">
        <v>18</v>
      </c>
      <c r="E41" s="19"/>
      <c r="G41" s="19"/>
      <c r="I41" s="4"/>
    </row>
    <row r="42" spans="1:9" ht="13.5" thickBot="1">
      <c r="A42" s="5"/>
      <c r="B42" s="7"/>
      <c r="C42" s="18"/>
      <c r="D42" s="15"/>
      <c r="E42" s="18"/>
      <c r="F42" s="18"/>
      <c r="G42" s="18"/>
      <c r="I42" s="4"/>
    </row>
    <row r="43" spans="1:9" ht="13.5" thickTop="1"/>
    <row r="44" spans="1:9">
      <c r="B44" s="153" t="str">
        <f>CONCATENATE("SKUPAJ ",B1)</f>
        <v>SKUPAJ MONTERSKA DELA - Meteorna kanalizacija</v>
      </c>
      <c r="C44" s="154"/>
      <c r="D44" s="154"/>
      <c r="E44" s="154"/>
      <c r="F44" s="19"/>
      <c r="G44" s="19"/>
    </row>
  </sheetData>
  <mergeCells count="2">
    <mergeCell ref="B44:E44"/>
    <mergeCell ref="B1:G1"/>
  </mergeCells>
  <phoneticPr fontId="10" type="noConversion"/>
  <printOptions horizontalCentered="1"/>
  <pageMargins left="0.98425196850393704" right="0.39370078740157483" top="0.98425196850393704" bottom="0.59055118110236227" header="0.39370078740157483" footer="0.39370078740157483"/>
  <pageSetup paperSize="9" orientation="portrait" verticalDpi="1200" r:id="rId1"/>
  <headerFooter>
    <oddHeader xml:space="preserve">&amp;LKlima 2000 d.o.o.&amp;RFEKALNA KANALIZACIJA NA OBMOČJU KROŽNE CESTE V VRTOJBI 2817K-G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TP Srednja ekon. in trg. šola</vt:lpstr>
      <vt:lpstr>Monterska - Meteorna</vt:lpstr>
      <vt:lpstr>'TP Srednja ekon. in trg. šola'!Področje_tiskanja</vt:lpstr>
    </vt:vector>
  </TitlesOfParts>
  <Company>FGG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Uršič</dc:creator>
  <cp:lastModifiedBy>zivec</cp:lastModifiedBy>
  <cp:lastPrinted>2018-02-02T15:19:48Z</cp:lastPrinted>
  <dcterms:created xsi:type="dcterms:W3CDTF">2008-01-21T07:46:20Z</dcterms:created>
  <dcterms:modified xsi:type="dcterms:W3CDTF">2018-03-12T08:21:15Z</dcterms:modified>
</cp:coreProperties>
</file>