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ivec\Dokumenti\Gospodarske javne službe\KENOG\Vročevod Erjavčeva\Objava\"/>
    </mc:Choice>
  </mc:AlternateContent>
  <bookViews>
    <workbookView xWindow="-15" yWindow="105" windowWidth="12300" windowHeight="12360" tabRatio="809"/>
  </bookViews>
  <sheets>
    <sheet name="ponudba" sheetId="1" r:id="rId1"/>
  </sheets>
  <definedNames>
    <definedName name="_xlnm.Print_Area" localSheetId="0">ponudba!$B$1:$H$218</definedName>
  </definedNames>
  <calcPr calcId="152511"/>
</workbook>
</file>

<file path=xl/calcChain.xml><?xml version="1.0" encoding="utf-8"?>
<calcChain xmlns="http://schemas.openxmlformats.org/spreadsheetml/2006/main">
  <c r="H130" i="1" l="1"/>
  <c r="H129" i="1"/>
  <c r="H215" i="1" l="1"/>
  <c r="H213" i="1"/>
  <c r="H211" i="1"/>
  <c r="H209" i="1"/>
  <c r="H207" i="1"/>
  <c r="H205" i="1"/>
  <c r="H170" i="1"/>
  <c r="H162" i="1"/>
  <c r="H168" i="1"/>
  <c r="H166" i="1"/>
  <c r="H164" i="1"/>
  <c r="H195" i="1"/>
  <c r="H193" i="1"/>
  <c r="H191" i="1"/>
  <c r="H189" i="1"/>
  <c r="H187" i="1"/>
  <c r="H185" i="1"/>
  <c r="H183" i="1"/>
  <c r="H181" i="1"/>
  <c r="H179" i="1"/>
  <c r="H58" i="1"/>
  <c r="H217" i="1" l="1"/>
  <c r="H29" i="1" s="1"/>
  <c r="H172" i="1"/>
  <c r="H25" i="1" s="1"/>
  <c r="H197" i="1"/>
  <c r="H27" i="1" s="1"/>
  <c r="H33" i="1" l="1"/>
  <c r="H35" i="1" s="1"/>
  <c r="H118" i="1" l="1"/>
  <c r="H145" i="1"/>
  <c r="H147" i="1"/>
  <c r="H149" i="1"/>
  <c r="H139" i="1"/>
  <c r="H143" i="1"/>
  <c r="H141" i="1"/>
  <c r="H126" i="1"/>
  <c r="H122" i="1"/>
  <c r="H116" i="1"/>
  <c r="H120" i="1"/>
  <c r="H112" i="1"/>
  <c r="H151" i="1" l="1"/>
  <c r="H14" i="1" s="1"/>
  <c r="H97" i="1"/>
  <c r="H99" i="1"/>
  <c r="H91" i="1"/>
  <c r="H93" i="1" l="1"/>
  <c r="H89" i="1"/>
  <c r="H87" i="1"/>
  <c r="H95" i="1" l="1"/>
  <c r="H60" i="1" l="1"/>
  <c r="H56" i="1"/>
  <c r="H50" i="1"/>
  <c r="H83" i="1" l="1"/>
  <c r="H73" i="1"/>
  <c r="H124" i="1" l="1"/>
  <c r="H113" i="1"/>
  <c r="H75" i="1"/>
  <c r="H71" i="1"/>
  <c r="H132" i="1" l="1"/>
  <c r="H12" i="1" s="1"/>
  <c r="H77" i="1"/>
  <c r="H79" i="1"/>
  <c r="H48" i="1"/>
  <c r="H62" i="1"/>
  <c r="H46" i="1"/>
  <c r="H54" i="1" l="1"/>
  <c r="H52" i="1"/>
  <c r="H85" i="1" l="1"/>
  <c r="H81" i="1"/>
  <c r="H44" i="1"/>
  <c r="H101" i="1" l="1"/>
  <c r="H10" i="1" s="1"/>
  <c r="H64" i="1"/>
  <c r="H8" i="1" s="1"/>
  <c r="H16" i="1" l="1"/>
  <c r="H18" i="1" s="1"/>
</calcChain>
</file>

<file path=xl/sharedStrings.xml><?xml version="1.0" encoding="utf-8"?>
<sst xmlns="http://schemas.openxmlformats.org/spreadsheetml/2006/main" count="277" uniqueCount="115">
  <si>
    <t>Opis del</t>
  </si>
  <si>
    <t>količina</t>
  </si>
  <si>
    <t>enota</t>
  </si>
  <si>
    <t>znesek</t>
  </si>
  <si>
    <t>kos</t>
  </si>
  <si>
    <t>centa/enoto</t>
  </si>
  <si>
    <t>Projektantski nadzor.</t>
  </si>
  <si>
    <t>ur</t>
  </si>
  <si>
    <t>PREDDELA</t>
  </si>
  <si>
    <t>ZEMELJSKA DELA</t>
  </si>
  <si>
    <t>GRADBENA DELA</t>
  </si>
  <si>
    <t>ZAKLJUČNA DELA</t>
  </si>
  <si>
    <t>SKUPAJ</t>
  </si>
  <si>
    <r>
      <t>m</t>
    </r>
    <r>
      <rPr>
        <vertAlign val="superscript"/>
        <sz val="10"/>
        <rFont val="Arial"/>
        <family val="2"/>
        <charset val="238"/>
      </rPr>
      <t>3</t>
    </r>
  </si>
  <si>
    <r>
      <t>m</t>
    </r>
    <r>
      <rPr>
        <vertAlign val="superscript"/>
        <sz val="10"/>
        <rFont val="Arial"/>
        <family val="2"/>
        <charset val="238"/>
      </rPr>
      <t>2</t>
    </r>
  </si>
  <si>
    <t>Zakoličba obstoječih komunalnih naprav (križanja in približevanja) in označitev - vodovod, plinovod, namakalni vod, elektrika, TK vod in meteorna kanalizacija.</t>
  </si>
  <si>
    <t>m'</t>
  </si>
  <si>
    <t>Izdelava betonskih sidrnih blokov MB25, komplet z opažanjem in sidranjem vodovoda.</t>
  </si>
  <si>
    <t>Črpanje vode iz gradbene jame med izkopom in montažo (Obračun po dejansko porabljenem času).</t>
  </si>
  <si>
    <t>kpl</t>
  </si>
  <si>
    <t xml:space="preserve">Opravljanje nadzora s strani upravljalca komunalnih vodov obračun po dejanskih stroških </t>
  </si>
  <si>
    <t>VODOVOD ERJAVČEVA NL DN300</t>
  </si>
  <si>
    <t>Zap. št.</t>
  </si>
  <si>
    <t>1.</t>
  </si>
  <si>
    <t>2.</t>
  </si>
  <si>
    <t>3.</t>
  </si>
  <si>
    <t>4.</t>
  </si>
  <si>
    <t>5.</t>
  </si>
  <si>
    <t>6.</t>
  </si>
  <si>
    <t>m2</t>
  </si>
  <si>
    <t>Izdelava obrabno zaporne plasti bituminiziranega betona AC 8 surf B70/100 A5 v debelini 4cm (asfalt pločnika)</t>
  </si>
  <si>
    <t>PREDELA SKUPAJ =</t>
  </si>
  <si>
    <t>Zakoličba trase vodovoda z niveliranjem</t>
  </si>
  <si>
    <t>7.</t>
  </si>
  <si>
    <t>8.</t>
  </si>
  <si>
    <t>9.</t>
  </si>
  <si>
    <t>10.</t>
  </si>
  <si>
    <t>Naprava in postavitev gradbenih profilov</t>
  </si>
  <si>
    <t xml:space="preserve">Obveščanje pristojnih soglasodajalcev obstoječih vodov GJI, ki so dali soglasje na PGD skupaj z njihovim nadzorom gradnje obračunanim po dejaskih porabljenih urah (cca 8 režijskih ur po soglasodajlacu). </t>
  </si>
  <si>
    <t>Rušenje obstoječega tlakovanega pločnika skupaj s skladiščenjem tlakovcev na začasni deponiji ter komplet z vsemi prenosi, prevozi in pomožnimi deli ter odvozom odpadnega materiala na  deponijo oddaljeno do 10 km.</t>
  </si>
  <si>
    <t>Priprava in organizacija gradbišča v skladu z Uredbo, Zavarovanje prometa med gradnjo z ureditvijo prometnega režima v času gradnje (obvestilo, zavarovanje gradbene jame in gradbišča, postavitev prometne signalizacije, postavitev zaščitne ograje, premostitvenih objektov za prešce in ostali promet). Po končanih delih odstraniti prometno signalizacijo in vzpostaviti prometni režim v prvotno stanje.</t>
  </si>
  <si>
    <t>Izdelava varnostnega načrta in koordinacija varstva pri delu.</t>
  </si>
  <si>
    <t>11.</t>
  </si>
  <si>
    <t xml:space="preserve">Planiranje dna gradbenega jarka vodovoda s točnostjo +/-3cm s komprimiranjem do Eu=40N/mm2                </t>
  </si>
  <si>
    <t xml:space="preserve">Planiranje dna gradbenega jarka vodovodnega priključka s točnostjo +/-3cm s komprimiranjem do Eu=40N/mm2                </t>
  </si>
  <si>
    <t>Strojni izkop jarkov širine do 2,5 m, globine do 2,6 m, v terenu IV. Ktg z naklon brežin 75° komplet z odlaganjem materiala za ponovno vgradnjo 1,0 m od roba izkopa oziroma na gradbiščni deponiji, skupaj z vsemi prevozi in prenosi.</t>
  </si>
  <si>
    <t>Strojni izkop jarkov za revizijske jaške, v terenu IV. ktg, globine do 3 m z naklon brežin 75° komplet z odlaganjem materiala za ponovno vgradnjo 1,0 m od roba izkopa oziroma na gradbiščni deponiji, skupaj z vsemi prevozi in prenosi.</t>
  </si>
  <si>
    <t>Ročni izkop zemljine  IV. ktg. na mestih križanjih z obstoječo komunalno infrastrukturo komplet z odlaganjem materiala za ponovno vgradnjo 1,0 m od roba izkopa oziroma na gradbiščni deponiji, skupaj z vsemi prevozi in prenosi.</t>
  </si>
  <si>
    <t>Strojni izkop jarkov za priključke širine do 2,5 m, globine do 2,6 m, v terenu IV. Ktg z naklon brežin 75° komplet z odlaganjem materiala za ponovno vgradnjo 1,0 m od roba izkopa oziroma na gradbiščni deponiji, skupaj z vsemi prevozi in prenosi.</t>
  </si>
  <si>
    <t>Ročni izkop zemljine  IV. ktg. Za priključke, na mestih križanjih z obstoječo komunalno infrastrukturo komplet z odlaganjem materiala za ponovno vgradnjo 1,0 m od roba izkopa oziroma na gradbiščni deponiji, skupaj z vsemi prevozi in prenosi.</t>
  </si>
  <si>
    <t>12.</t>
  </si>
  <si>
    <t>13.</t>
  </si>
  <si>
    <t>14.</t>
  </si>
  <si>
    <r>
      <t>Dobava in vgradnja drobljenca 0-4 mm za posteljico in obsip vodovodnih cevi, do višine 30 cm nad temenom cevi, s planiranjem in strojnim utrjevanjem do E</t>
    </r>
    <r>
      <rPr>
        <vertAlign val="subscript"/>
        <sz val="10"/>
        <rFont val="Arial"/>
        <family val="2"/>
        <charset val="238"/>
      </rPr>
      <t>U</t>
    </r>
    <r>
      <rPr>
        <sz val="10"/>
        <rFont val="Arial"/>
        <family val="2"/>
        <charset val="238"/>
      </rPr>
      <t>&gt;23 MN/m2. Natančnost izdelave posteljice je +/- 1 cm.</t>
    </r>
  </si>
  <si>
    <r>
      <t>Dobava in vgradnja drobljenca 0-4 mm za posteljico in obsip priključkov, do višine 30 cm nad temenom cevi, s planiranjem in strojnim utrjevanjem do E</t>
    </r>
    <r>
      <rPr>
        <vertAlign val="subscript"/>
        <sz val="10"/>
        <rFont val="Arial"/>
        <family val="2"/>
        <charset val="238"/>
      </rPr>
      <t>U</t>
    </r>
    <r>
      <rPr>
        <sz val="10"/>
        <rFont val="Arial"/>
        <family val="2"/>
        <charset val="238"/>
      </rPr>
      <t>&gt;23 MN/m2. Natančnost izdelave posteljice je +/- 1 cm.</t>
    </r>
  </si>
  <si>
    <t>Čiščenje in pobrizg obstoječega asfalta z bitumensko emulzijo porabe 0.5 kg/m2, komplet z vsemi pomožnimi deli, prenosi in prevozi.</t>
  </si>
  <si>
    <t>15.</t>
  </si>
  <si>
    <t>Dobava in zasip jarka vodovodnih priključkov z tamponskim drobljencem iz kamnine 0/32mm, ter komprimiranje v plasteh po 20 cm,  do zgoščenosti 98% po standardnem Prokterjevem postopku oziroma do EV2&gt;80 MN/m2.</t>
  </si>
  <si>
    <t>Dobava in zasip jarka vodovoda z tamponskim drobljencem iz kamnine 0/32mm, ter komprimiranje v plasteh po 20 cm,  do zgoščenosti 98% po standardnem Prokterjevem postopku oziroma do EV2&gt;80 MN/m2.</t>
  </si>
  <si>
    <t>Nakladanje in odvoz odvečnega materiala pri izkopu jarka za vodovodne priključke, na krajevno deponijo oddaljeno do 10km, vključno z vsemi stroški deponiranja.</t>
  </si>
  <si>
    <t>Nakladanje in odvoz odvečnega materiala pri izkopu vodovodnega jarka na krajevno deponijo oddaljeno do 10km, vključno z vsemi stroški deponiranja.</t>
  </si>
  <si>
    <t xml:space="preserve"> </t>
  </si>
  <si>
    <t>Dobava in vgradnja tamponskega drobljenca iz kamnine 0/32mm za izdelavo kamnite grede debeline do 35 cm skupaj z utrjevanjem do zgoščenosti &gt;=98 % MMP oziroma do EV2&gt;80 MN/m2.</t>
  </si>
  <si>
    <t>Priprava podlage za asfaltiranje skupaj, komplet s planiranjem in valjanjem planuma s točnostjo +/-2 cm ter komplet z odstranitvijo in odvozom odvečnega materiala na deponijo v oddaljenosti10 km.</t>
  </si>
  <si>
    <t>Dobava in vgrajevanje nosilne plasti bituminiziranega drobljenca zrnavosti 0/22 v debelini 9 cm -  AC 22 base B50/70 A3 komplet z vsemi pomožnimi deli, prenosi in prevozi. (vgradnja za fazo posedanja)</t>
  </si>
  <si>
    <t xml:space="preserve">Dobava in vgrajevanje vezane obrambnozaporne plasti bituminiziranega betona (BB 8) iz zmesi zrn iz silikatnih kamnin in cestogradbenega bitumna v debelini 4 cm - AC 8 surf B50/70 A3, komplet z vsemi pomožnimi deli, prenosi in prevozi. </t>
  </si>
  <si>
    <t>Planiranje terena po končani gradnji</t>
  </si>
  <si>
    <t xml:space="preserve"> ZEMELJSKA DELA  - vodovod - SKUPAJ</t>
  </si>
  <si>
    <t>Obojestransko frezanje obrambnozapornega plasti obstoječega asfalta debeline do 4 cm v pasu 2 x 0,25 m za stik z novim asfaltom,  komplet z nalaganjem in odvozom odvečnega materiala na krajevno deponijo do 10 km ter plačilom takse.</t>
  </si>
  <si>
    <t xml:space="preserve">Opomba: </t>
  </si>
  <si>
    <t xml:space="preserve">V popisu je pri izkopih upoštevana prostornina zemljine v raščenem stanju pri zasipih pa prostornina materiala v vgrajenem stanju. V ponudbi je potrebno upoštevati dobavo in montažo navedene opreme in materiala ter smiselno ponuditi celoto, ki je potrebna za funkcionalno delovanje objekta. Punudnik mora ponuditi gradbene proizvode, ki daje enake ali boljše tehnične karakteristike od zgoraj navedenih, podkrepljeno izjavami o skladnosti oziroma pripadajočo tehnično dokumentacijo.
</t>
  </si>
  <si>
    <t>preboj dim 30x30 cm</t>
  </si>
  <si>
    <t>preboj dim 50x50 cm</t>
  </si>
  <si>
    <t>Izdevava preboja skozi steno AB jaška debeline do 0,25m, komplet z odvozom viška materiala na krajevno deponijo . Po končani montaži fazonov, obbetoniranje in zatesnitev  prebojev komplet s sanacijsko malto.</t>
  </si>
  <si>
    <t xml:space="preserve">Odstranitev obstoječega LŽ pokrova dim. 60x60 cm, komplet z odvozom na krajevno deponijo.
Dobava in montaža pokrova iz nodularne litine 60x60cm s protihrupnim in vodotesnim vložkom, izvedba za privijačenje, nosilnosti 400 kN z napisom VODOVOD komplet z AB vencem pokrova. </t>
  </si>
  <si>
    <t xml:space="preserve">Dobava in montaža vstopnih lestev iz nerjavečega jekla (INOX) dolžine do 200cm z izvlekom dolžine 80cm,  protizdrsne nastopne prečke. 
</t>
  </si>
  <si>
    <t>Izdelava vodotesnega AB revizijskega jaška (sistem bela kad, debelina AB sten do 25 cm ) iz betona C25/30, komplet z vsemi pomožnimi deli (opaž, armaturo, betonom), z izdelavo podložnega betona C15/12 debeline 15 cm, poglobitvijo za črpanje dim 40x40x40 cm komplet s PVC rešetko 45x45cm, zatesnitvijo delovnih stikov AB sten in prebojev cevi s tesnilnim trakom iz betonita in kavčuka.</t>
  </si>
  <si>
    <t>Dobava in montaža pokrova iz nodularne litine 60x60cm s protihrupnim in vodotesnim vložkom, izvedba za privijačenje, nosilnosti 400 kN z napisom VODOVOD komplet z AB vencem pokrova. 
Dobava in montaža vstopnih lestev iz nerjavečega jekla (INOX) dolžine do 250cm z izvlekom dolžine 80cm,  protizdrsne nastopne prečke. 
Notranje dimenzije jaška 350x220x170 cm.</t>
  </si>
  <si>
    <t>Vgradnja tlakovcev za povrnitev pločnika v prvotno stanje skupaj s prenosi in prevozi iz začasne deponije ter komplet z: dobavo, razgrinjajem, planiranjemin in utrjevanjem kamitega agregata 0-63 mm debeline 20 cm z natančnostjo +-2 cm, vgradnjo podložnega betona C12/15 komplet z vsemi pomožnimi deli in materialom.</t>
  </si>
  <si>
    <t>GRADBENA DELA SKUPAJ</t>
  </si>
  <si>
    <t xml:space="preserve">Obbetoniranje okrogle cestne kape za zasune z namestitvijo vgradne garniture, komplet z vsem potrebnim grad.materialom.  </t>
  </si>
  <si>
    <t xml:space="preserve">Obbetoniranje okrogle cestne kape za zasune priključkov z namestitvijo vgradne garniture, komplet z vsem potrebnim grad.materialom.  </t>
  </si>
  <si>
    <t>Dobava in gradnja vrtnih robnikov 8/20cm kopmlet z, pripravo in izravnavo podlage z natančnostjo +-1cm, izdelavo in vgradnjo podložnega betona C16/20 debeline do 15cm in obbetoniranjem ter vsemi pomožnimi deli in materialom.</t>
  </si>
  <si>
    <t>Dobava in gradnja cestnih robnikov 15/25 cm kopmlet z, pripravo in izravnavo podlage z natančnostjo +-1cm, izdelavo in vgradnjo podložnega betona C16/20 debeline do 15cm in obbetoniranjem ter vsemi pomožnimi deli in materialom.</t>
  </si>
  <si>
    <t>Izdelava PID projektne dokumentacije (4 izvodov) + CD.</t>
  </si>
  <si>
    <t>Izdelava katastra komunalnih naprav - vnos v kataster podzemnih komunalnih naprav (dva izvoda) + CD, po navodilih upravljavca.</t>
  </si>
  <si>
    <t>pavšal</t>
  </si>
  <si>
    <t>Čiščenje terena in odvodz materiala na deponijo do 10 km.</t>
  </si>
  <si>
    <t>Ponovna vgradnja med gradnjo demontiranih: mejnih kamnov (po izmerah geodeta), prometnih znakov, talne prometne signalizacije ipd.</t>
  </si>
  <si>
    <t>Zap.št.</t>
  </si>
  <si>
    <t>ZAKLJUČNA DELA SKUPAJ  =</t>
  </si>
  <si>
    <t>Rezkanje asfaltnega skupne debeline do 18 cm komplet z vsemi prenosi, prevozi in pomožnimi deli ter odvozom odpadnega materiala na  deponijo oddaljeno do 10 km.</t>
  </si>
  <si>
    <t>Rušenje cestnih robnikov, komplet z odvozom na krajevno deponijo oddaljeno do 10 km.</t>
  </si>
  <si>
    <t>Rušenje obstoječega jeklo DN200, komplet odvozomm odpadnega materiala na  deponijo oddaljeno do 10 km.</t>
  </si>
  <si>
    <t>2. ZEMELJSKA DELA  - VODOVOD</t>
  </si>
  <si>
    <t>2. ZEMELJSKA DELA  - PRIKLJUČKI</t>
  </si>
  <si>
    <t>Rušenje asfalta skupne deb. 4 cm, komplet z odvozom na krajevno deponijo.</t>
  </si>
  <si>
    <t>1. PREDDELA - PRIKLJUČKI</t>
  </si>
  <si>
    <t>PREDELA - PRIKLJUČKI SKUPAJ =</t>
  </si>
  <si>
    <t>1. PREDDELA - VODOVOD</t>
  </si>
  <si>
    <t>SKUPNA REKAPITULACIJA VODOVOD</t>
  </si>
  <si>
    <t>I.</t>
  </si>
  <si>
    <t>VODOVOD DN 300</t>
  </si>
  <si>
    <t>II.</t>
  </si>
  <si>
    <t>VODOVODNI PRIKLJUČKI</t>
  </si>
  <si>
    <t xml:space="preserve"> ZEMELJSKA DELA  - PRIKLJUČKI - SKUPAJ</t>
  </si>
  <si>
    <t>3. GRADBENO DELA - PRIKLJUČKI</t>
  </si>
  <si>
    <r>
      <t>m</t>
    </r>
    <r>
      <rPr>
        <vertAlign val="superscript"/>
        <sz val="11"/>
        <rFont val="Arial"/>
        <family val="2"/>
        <charset val="238"/>
      </rPr>
      <t>2</t>
    </r>
  </si>
  <si>
    <t>Zasip jarka vodovoda  in gradbene jame revizijskih jaškov z materialom od izkopa ter komprimiranje v plasteh po 20 cm do zgoščenosti 95 % po standardnem Prokterjevem postopku oziroma do EV2&gt;60 MN/m2.</t>
  </si>
  <si>
    <t>Zasip jarka vodovodnih priključkov z materialom od izkopa ter komprimiranje v plasteh po 20 cm do zgoščenosti 95 % po standardnem Prokterjevem postopku oziroma do EV2&gt;60 MN/m2.</t>
  </si>
  <si>
    <t>3. GRADBENA DELA</t>
  </si>
  <si>
    <t>Izdelava podstavkov za montažo cevnih podpor v revizijskih jaških skupaj z opažanjem, vgradnjo betona C25/30 ter vsemi prenosi in prevozi ter pomožnimi deli in materialom.</t>
  </si>
  <si>
    <t>BxLxH= 20x20x30 cm</t>
  </si>
  <si>
    <t>BxLxH= 20x20x50 cm</t>
  </si>
  <si>
    <t>NEPREDVIDENA DELA - 10%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</si>
</sst>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 #,##0.00_-\ _S_I_T_ ;_ * #,##0.00\-\ _S_I_T_ ;_ * &quot;-&quot;??_-\ _S_I_T_ ;_ @_ "/>
    <numFmt numFmtId="165" formatCode="_ * #,##0.00_-\ &quot;SIT&quot;_ ;_ * #,##0.00\-\ &quot;SIT&quot;_ ;_ * &quot;-&quot;??_-\ &quot;SIT&quot;_ ;_ @_ "/>
    <numFmt numFmtId="166" formatCode="#,##0.00\ _€"/>
    <numFmt numFmtId="167" formatCode="_-* #,##0.00\ _S_I_T_-;\-* #,##0.00\ _S_I_T_-;_-* &quot;-&quot;??\ _S_I_T_-;_-@_-"/>
  </numFmts>
  <fonts count="5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10"/>
      <name val="Arial"/>
      <family val="2"/>
      <charset val="238"/>
    </font>
    <font>
      <vertAlign val="superscript"/>
      <sz val="10"/>
      <name val="Arial"/>
      <family val="2"/>
      <charset val="238"/>
    </font>
    <font>
      <sz val="10"/>
      <name val="Arial"/>
      <family val="2"/>
    </font>
    <font>
      <b/>
      <sz val="12"/>
      <name val="Arial"/>
      <family val="2"/>
      <charset val="238"/>
    </font>
    <font>
      <sz val="10"/>
      <name val="Century Gothic CE"/>
      <charset val="238"/>
    </font>
    <font>
      <sz val="10"/>
      <color theme="1"/>
      <name val="Arial"/>
      <family val="2"/>
      <charset val="238"/>
    </font>
    <font>
      <vertAlign val="subscrip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color indexed="10"/>
      <name val="Arial"/>
      <family val="2"/>
      <charset val="238"/>
    </font>
    <font>
      <sz val="10"/>
      <name val="Helv"/>
      <charset val="204"/>
    </font>
    <font>
      <i/>
      <sz val="10"/>
      <name val="SL Dutch"/>
    </font>
    <font>
      <sz val="10"/>
      <name val="Arial CE"/>
      <charset val="238"/>
    </font>
    <font>
      <b/>
      <i/>
      <u/>
      <sz val="10"/>
      <name val="Arial"/>
      <family val="2"/>
      <charset val="238"/>
    </font>
    <font>
      <sz val="12"/>
      <name val="Times New Roman CE"/>
      <family val="1"/>
      <charset val="238"/>
    </font>
    <font>
      <sz val="10"/>
      <name val="Times New Roman"/>
      <family val="1"/>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0"/>
      <color rgb="FF000000"/>
      <name val="Arial"/>
      <family val="2"/>
      <charset val="238"/>
    </font>
    <font>
      <sz val="11"/>
      <color indexed="19"/>
      <name val="Calibri"/>
      <family val="2"/>
      <charset val="238"/>
    </font>
    <font>
      <sz val="11"/>
      <color theme="1"/>
      <name val="Calibri"/>
      <family val="2"/>
      <scheme val="minor"/>
    </font>
    <font>
      <i/>
      <sz val="10"/>
      <name val="SL Dutch"/>
      <charset val="238"/>
    </font>
    <font>
      <b/>
      <sz val="11"/>
      <color indexed="10"/>
      <name val="Calibri"/>
      <family val="2"/>
      <charset val="238"/>
    </font>
    <font>
      <vertAlign val="superscript"/>
      <sz val="11"/>
      <name val="Arial"/>
      <family val="2"/>
      <charset val="238"/>
    </font>
    <font>
      <sz val="11"/>
      <name val="Calibri"/>
      <family val="2"/>
      <charset val="238"/>
      <scheme val="minor"/>
    </font>
    <font>
      <sz val="10"/>
      <color rgb="FFFF0000"/>
      <name val="Arial"/>
      <family val="2"/>
      <charset val="238"/>
    </font>
    <font>
      <sz val="10"/>
      <color rgb="FF0070C0"/>
      <name val="Arial"/>
      <family val="2"/>
      <charset val="238"/>
    </font>
    <font>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56"/>
      </patternFill>
    </fill>
    <fill>
      <patternFill patternType="solid">
        <fgColor indexed="54"/>
      </patternFill>
    </fill>
    <fill>
      <patternFill patternType="solid">
        <fgColor theme="4" tint="0.59999389629810485"/>
        <bgColor indexed="64"/>
      </patternFill>
    </fill>
  </fills>
  <borders count="29">
    <border>
      <left/>
      <right/>
      <top/>
      <bottom/>
      <diagonal/>
    </border>
    <border>
      <left/>
      <right/>
      <top/>
      <bottom style="double">
        <color indexed="64"/>
      </bottom>
      <diagonal/>
    </border>
    <border>
      <left/>
      <right/>
      <top/>
      <bottom style="hair">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auto="1"/>
      </top>
      <bottom style="thin">
        <color auto="1"/>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249">
    <xf numFmtId="0" fontId="0" fillId="0" borderId="0"/>
    <xf numFmtId="0" fontId="5" fillId="0" borderId="0"/>
    <xf numFmtId="0" fontId="12" fillId="0" borderId="0"/>
    <xf numFmtId="0" fontId="4" fillId="0" borderId="0"/>
    <xf numFmtId="0" fontId="6"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9" fillId="3" borderId="0" applyNumberFormat="0" applyBorder="0" applyAlignment="0" applyProtection="0"/>
    <xf numFmtId="0" fontId="28" fillId="20" borderId="9" applyNumberFormat="0" applyAlignment="0" applyProtection="0"/>
    <xf numFmtId="0" fontId="27" fillId="21" borderId="10" applyNumberFormat="0" applyAlignment="0" applyProtection="0"/>
    <xf numFmtId="0" fontId="25" fillId="0" borderId="0" applyNumberFormat="0" applyFill="0" applyBorder="0" applyAlignment="0" applyProtection="0"/>
    <xf numFmtId="0" fontId="17" fillId="4" borderId="0" applyNumberFormat="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30" fillId="7" borderId="9" applyNumberFormat="0" applyAlignment="0" applyProtection="0"/>
    <xf numFmtId="0" fontId="26" fillId="0" borderId="15" applyNumberFormat="0" applyFill="0" applyAlignment="0" applyProtection="0"/>
    <xf numFmtId="0" fontId="6" fillId="0" borderId="0"/>
    <xf numFmtId="0" fontId="23" fillId="22" borderId="0" applyNumberFormat="0" applyBorder="0" applyAlignment="0" applyProtection="0"/>
    <xf numFmtId="1" fontId="34" fillId="0" borderId="0"/>
    <xf numFmtId="0" fontId="6" fillId="23" borderId="16" applyNumberFormat="0" applyFont="0" applyAlignment="0" applyProtection="0"/>
    <xf numFmtId="4" fontId="32" fillId="0" borderId="0">
      <alignment wrapText="1"/>
    </xf>
    <xf numFmtId="0" fontId="18" fillId="20" borderId="14" applyNumberFormat="0" applyAlignment="0" applyProtection="0"/>
    <xf numFmtId="0" fontId="33" fillId="0" borderId="0"/>
    <xf numFmtId="0" fontId="19" fillId="0" borderId="0" applyNumberFormat="0" applyFill="0" applyBorder="0" applyAlignment="0" applyProtection="0"/>
    <xf numFmtId="0" fontId="31" fillId="0" borderId="17" applyNumberFormat="0" applyFill="0" applyAlignment="0" applyProtection="0"/>
    <xf numFmtId="0" fontId="24"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5" fillId="0" borderId="0"/>
    <xf numFmtId="0" fontId="3"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39" fontId="35" fillId="0" borderId="0" applyFont="0" applyFill="0" applyBorder="0" applyAlignment="0" applyProtection="0"/>
    <xf numFmtId="0" fontId="3" fillId="0" borderId="0"/>
    <xf numFmtId="1" fontId="34" fillId="0" borderId="0"/>
    <xf numFmtId="164"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28" fillId="20" borderId="18" applyNumberFormat="0" applyAlignment="0" applyProtection="0"/>
    <xf numFmtId="0" fontId="30" fillId="7" borderId="18" applyNumberFormat="0" applyAlignment="0" applyProtection="0"/>
    <xf numFmtId="0" fontId="6" fillId="23" borderId="20" applyNumberFormat="0" applyFont="0" applyAlignment="0" applyProtection="0"/>
    <xf numFmtId="0" fontId="18" fillId="20" borderId="19" applyNumberFormat="0" applyAlignment="0" applyProtection="0"/>
    <xf numFmtId="0" fontId="31" fillId="0" borderId="21" applyNumberFormat="0" applyFill="0" applyAlignment="0" applyProtection="0"/>
    <xf numFmtId="0" fontId="37" fillId="0" borderId="0"/>
    <xf numFmtId="0" fontId="38" fillId="0" borderId="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8" fillId="24" borderId="19" applyNumberFormat="0" applyAlignment="0" applyProtection="0"/>
    <xf numFmtId="0" fontId="18" fillId="24" borderId="19" applyNumberFormat="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6" applyNumberFormat="0" applyFill="0" applyAlignment="0" applyProtection="0"/>
    <xf numFmtId="0" fontId="41" fillId="0" borderId="2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5" fillId="0" borderId="0"/>
    <xf numFmtId="0" fontId="37" fillId="0" borderId="0"/>
    <xf numFmtId="0" fontId="37" fillId="0" borderId="0"/>
    <xf numFmtId="0" fontId="43" fillId="0" borderId="0"/>
    <xf numFmtId="0" fontId="6" fillId="0" borderId="0"/>
    <xf numFmtId="0" fontId="6" fillId="0" borderId="0"/>
    <xf numFmtId="0" fontId="37" fillId="0" borderId="0"/>
    <xf numFmtId="0" fontId="37" fillId="0" borderId="0"/>
    <xf numFmtId="1" fontId="34" fillId="0" borderId="0"/>
    <xf numFmtId="0" fontId="35" fillId="0" borderId="0"/>
    <xf numFmtId="0" fontId="38" fillId="0" borderId="0"/>
    <xf numFmtId="0" fontId="38" fillId="0" borderId="0"/>
    <xf numFmtId="0" fontId="38" fillId="0" borderId="0"/>
    <xf numFmtId="0" fontId="35"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38" fillId="0" borderId="0"/>
    <xf numFmtId="0" fontId="38" fillId="0" borderId="0"/>
    <xf numFmtId="0" fontId="38"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38" fillId="0" borderId="0"/>
    <xf numFmtId="0" fontId="38" fillId="0" borderId="0"/>
    <xf numFmtId="0" fontId="6" fillId="0" borderId="0"/>
    <xf numFmtId="0" fontId="44" fillId="22" borderId="0" applyNumberFormat="0" applyBorder="0" applyAlignment="0" applyProtection="0"/>
    <xf numFmtId="0" fontId="44" fillId="22" borderId="0" applyNumberFormat="0" applyBorder="0" applyAlignment="0" applyProtection="0"/>
    <xf numFmtId="0" fontId="45" fillId="0" borderId="0"/>
    <xf numFmtId="0" fontId="45" fillId="0" borderId="0"/>
    <xf numFmtId="1" fontId="34" fillId="0" borderId="0"/>
    <xf numFmtId="1" fontId="46" fillId="0" borderId="0"/>
    <xf numFmtId="0" fontId="35" fillId="23" borderId="20"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7" fillId="23" borderId="20" applyNumberFormat="0" applyFont="0" applyAlignment="0" applyProtection="0"/>
    <xf numFmtId="0" fontId="37" fillId="23" borderId="20" applyNumberFormat="0" applyFon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4" fillId="0" borderId="27" applyNumberFormat="0" applyFill="0" applyAlignment="0" applyProtection="0"/>
    <xf numFmtId="0" fontId="24" fillId="0" borderId="27" applyNumberFormat="0" applyFill="0" applyAlignment="0" applyProtection="0"/>
    <xf numFmtId="0" fontId="27" fillId="21" borderId="10" applyNumberFormat="0" applyAlignment="0" applyProtection="0"/>
    <xf numFmtId="0" fontId="27" fillId="21" borderId="10" applyNumberFormat="0" applyAlignment="0" applyProtection="0"/>
    <xf numFmtId="0" fontId="47" fillId="24" borderId="18" applyNumberFormat="0" applyAlignment="0" applyProtection="0"/>
    <xf numFmtId="0" fontId="47" fillId="24" borderId="18" applyNumberFormat="0" applyAlignment="0" applyProtection="0"/>
    <xf numFmtId="0" fontId="29" fillId="5" borderId="0" applyNumberFormat="0" applyBorder="0" applyAlignment="0" applyProtection="0"/>
    <xf numFmtId="0" fontId="29" fillId="5" borderId="0" applyNumberFormat="0" applyBorder="0" applyAlignment="0" applyProtection="0"/>
    <xf numFmtId="167" fontId="35" fillId="0" borderId="0" applyFont="0" applyFill="0" applyBorder="0" applyAlignment="0" applyProtection="0"/>
    <xf numFmtId="39"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0" fillId="22" borderId="18" applyNumberFormat="0" applyAlignment="0" applyProtection="0"/>
    <xf numFmtId="0" fontId="30" fillId="22" borderId="18" applyNumberFormat="0" applyAlignment="0" applyProtection="0"/>
    <xf numFmtId="0" fontId="31" fillId="0" borderId="28" applyNumberFormat="0" applyFill="0" applyAlignment="0" applyProtection="0"/>
    <xf numFmtId="0" fontId="31" fillId="0" borderId="28" applyNumberFormat="0" applyFill="0" applyAlignment="0" applyProtection="0"/>
  </cellStyleXfs>
  <cellXfs count="131">
    <xf numFmtId="0" fontId="0" fillId="0" borderId="0" xfId="0"/>
    <xf numFmtId="0" fontId="8" fillId="0" borderId="0" xfId="0" applyFont="1"/>
    <xf numFmtId="49" fontId="8" fillId="0" borderId="0" xfId="0" applyNumberFormat="1" applyFont="1" applyAlignment="1">
      <alignment horizontal="right" vertical="top"/>
    </xf>
    <xf numFmtId="4" fontId="8" fillId="0" borderId="0" xfId="0" applyNumberFormat="1" applyFont="1" applyAlignment="1">
      <alignment horizontal="right"/>
    </xf>
    <xf numFmtId="0" fontId="8" fillId="0" borderId="0" xfId="0" applyFont="1" applyAlignment="1">
      <alignment horizontal="center"/>
    </xf>
    <xf numFmtId="0" fontId="6" fillId="0" borderId="0" xfId="0" applyFont="1" applyAlignment="1">
      <alignment horizontal="center"/>
    </xf>
    <xf numFmtId="4" fontId="8" fillId="0" borderId="0" xfId="0" applyNumberFormat="1" applyFont="1"/>
    <xf numFmtId="0" fontId="10" fillId="0" borderId="0" xfId="0" applyFont="1" applyAlignment="1">
      <alignment horizontal="center"/>
    </xf>
    <xf numFmtId="0" fontId="10" fillId="0" borderId="0" xfId="0" applyFont="1" applyAlignment="1">
      <alignment horizontal="justify" vertical="top" wrapText="1"/>
    </xf>
    <xf numFmtId="0" fontId="11" fillId="0" borderId="0" xfId="0" applyFont="1"/>
    <xf numFmtId="4" fontId="11" fillId="0" borderId="0" xfId="0" applyNumberFormat="1" applyFont="1"/>
    <xf numFmtId="0" fontId="8" fillId="0" borderId="0" xfId="0" applyFont="1" applyAlignment="1">
      <alignment horizontal="justify" vertical="top" wrapText="1"/>
    </xf>
    <xf numFmtId="0" fontId="6" fillId="0" borderId="0" xfId="0" applyFont="1" applyAlignment="1">
      <alignment horizontal="justify" vertical="top" wrapText="1"/>
    </xf>
    <xf numFmtId="49" fontId="6" fillId="0" borderId="0" xfId="0" applyNumberFormat="1" applyFont="1" applyFill="1" applyAlignment="1">
      <alignment horizontal="center" vertical="top"/>
    </xf>
    <xf numFmtId="0" fontId="4" fillId="0" borderId="0" xfId="3" applyFont="1"/>
    <xf numFmtId="0" fontId="6" fillId="0" borderId="0" xfId="0" applyFont="1" applyAlignment="1" applyProtection="1">
      <alignment vertical="top" wrapText="1"/>
    </xf>
    <xf numFmtId="4" fontId="8" fillId="0" borderId="0" xfId="0" applyNumberFormat="1" applyFont="1" applyBorder="1" applyAlignment="1">
      <alignment horizontal="right"/>
    </xf>
    <xf numFmtId="0" fontId="6" fillId="0" borderId="0" xfId="0" applyFont="1" applyAlignment="1">
      <alignment horizontal="left" vertical="center" wrapText="1"/>
    </xf>
    <xf numFmtId="0" fontId="6" fillId="0" borderId="0" xfId="0" applyFont="1" applyBorder="1"/>
    <xf numFmtId="166" fontId="6" fillId="0" borderId="0" xfId="0" applyNumberFormat="1" applyFont="1" applyFill="1" applyBorder="1" applyAlignment="1">
      <alignment horizontal="right"/>
    </xf>
    <xf numFmtId="166" fontId="11" fillId="0" borderId="0" xfId="0" applyNumberFormat="1" applyFont="1"/>
    <xf numFmtId="166" fontId="6" fillId="0" borderId="0" xfId="0" applyNumberFormat="1" applyFont="1" applyAlignment="1">
      <alignment horizontal="right"/>
    </xf>
    <xf numFmtId="166" fontId="6" fillId="0" borderId="0" xfId="0" applyNumberFormat="1" applyFont="1"/>
    <xf numFmtId="4" fontId="8" fillId="0" borderId="2" xfId="0" applyNumberFormat="1" applyFont="1" applyBorder="1"/>
    <xf numFmtId="4" fontId="6" fillId="0" borderId="0" xfId="0" applyNumberFormat="1" applyFont="1" applyFill="1" applyBorder="1" applyAlignment="1">
      <alignment horizontal="right"/>
    </xf>
    <xf numFmtId="0" fontId="6" fillId="0" borderId="1" xfId="0" applyFont="1" applyBorder="1"/>
    <xf numFmtId="166" fontId="8" fillId="0" borderId="0" xfId="0" applyNumberFormat="1" applyFont="1"/>
    <xf numFmtId="166" fontId="8" fillId="0" borderId="0" xfId="0" applyNumberFormat="1" applyFont="1" applyAlignment="1">
      <alignment horizontal="right"/>
    </xf>
    <xf numFmtId="166" fontId="8" fillId="0" borderId="0" xfId="0" applyNumberFormat="1" applyFont="1" applyFill="1" applyBorder="1" applyAlignment="1">
      <alignment horizontal="right"/>
    </xf>
    <xf numFmtId="0" fontId="4" fillId="0" borderId="0" xfId="3" applyFont="1" applyFill="1"/>
    <xf numFmtId="4" fontId="8" fillId="0" borderId="0" xfId="0" applyNumberFormat="1" applyFont="1" applyFill="1" applyBorder="1" applyAlignment="1">
      <alignment horizontal="right"/>
    </xf>
    <xf numFmtId="4" fontId="8" fillId="0" borderId="4" xfId="0" applyNumberFormat="1" applyFont="1" applyBorder="1" applyAlignment="1"/>
    <xf numFmtId="49" fontId="8" fillId="0" borderId="5" xfId="0" applyNumberFormat="1" applyFont="1" applyBorder="1" applyAlignment="1">
      <alignment horizontal="right" vertical="top"/>
    </xf>
    <xf numFmtId="4" fontId="8" fillId="0" borderId="8" xfId="0" applyNumberFormat="1" applyFont="1" applyBorder="1" applyAlignment="1">
      <alignment horizontal="right"/>
    </xf>
    <xf numFmtId="49" fontId="6" fillId="0" borderId="0" xfId="0" applyNumberFormat="1" applyFont="1" applyAlignment="1">
      <alignment horizontal="right" vertical="top"/>
    </xf>
    <xf numFmtId="166" fontId="6" fillId="0" borderId="0" xfId="0" applyNumberFormat="1" applyFont="1" applyBorder="1"/>
    <xf numFmtId="49" fontId="6" fillId="0" borderId="0" xfId="0" applyNumberFormat="1" applyFont="1" applyBorder="1"/>
    <xf numFmtId="49" fontId="8" fillId="0" borderId="3" xfId="0" applyNumberFormat="1" applyFont="1" applyBorder="1" applyAlignment="1">
      <alignment horizontal="right" vertical="top"/>
    </xf>
    <xf numFmtId="0" fontId="36" fillId="0" borderId="0" xfId="40" applyFont="1" applyFill="1" applyAlignment="1">
      <alignment horizontal="left" vertical="top" wrapText="1" shrinkToFit="1"/>
    </xf>
    <xf numFmtId="4" fontId="6" fillId="0" borderId="0" xfId="0" applyNumberFormat="1" applyFont="1"/>
    <xf numFmtId="0" fontId="8" fillId="0" borderId="0" xfId="0" applyFont="1" applyFill="1" applyBorder="1" applyAlignment="1">
      <alignment horizontal="right"/>
    </xf>
    <xf numFmtId="166" fontId="6" fillId="0" borderId="1" xfId="0" applyNumberFormat="1" applyFont="1" applyBorder="1"/>
    <xf numFmtId="0" fontId="6" fillId="0" borderId="0" xfId="0" applyFont="1" applyFill="1" applyBorder="1" applyAlignment="1">
      <alignment horizontal="right"/>
    </xf>
    <xf numFmtId="0" fontId="6" fillId="0" borderId="0" xfId="2" applyFont="1" applyFill="1" applyAlignment="1">
      <alignment vertical="top" wrapText="1"/>
    </xf>
    <xf numFmtId="4" fontId="8" fillId="0" borderId="0" xfId="0" applyNumberFormat="1" applyFont="1" applyBorder="1"/>
    <xf numFmtId="49" fontId="6" fillId="0" borderId="0" xfId="0" applyNumberFormat="1" applyFont="1"/>
    <xf numFmtId="0" fontId="8" fillId="0" borderId="0" xfId="0" applyFont="1" applyBorder="1"/>
    <xf numFmtId="0" fontId="8" fillId="0" borderId="22" xfId="0" applyFont="1" applyBorder="1" applyAlignment="1">
      <alignment horizontal="justify" vertical="top" wrapText="1"/>
    </xf>
    <xf numFmtId="4" fontId="6" fillId="0" borderId="0" xfId="0" applyNumberFormat="1" applyFont="1" applyBorder="1"/>
    <xf numFmtId="49" fontId="8" fillId="0" borderId="0" xfId="0" applyNumberFormat="1" applyFont="1"/>
    <xf numFmtId="0" fontId="8" fillId="0" borderId="4" xfId="0" applyFont="1" applyBorder="1" applyAlignment="1">
      <alignment horizontal="center"/>
    </xf>
    <xf numFmtId="0" fontId="8" fillId="0" borderId="4" xfId="0" applyFont="1" applyBorder="1" applyAlignment="1">
      <alignment horizontal="justify" vertical="top" wrapText="1"/>
    </xf>
    <xf numFmtId="4" fontId="8" fillId="0" borderId="4" xfId="0" applyNumberFormat="1" applyFont="1" applyBorder="1" applyAlignment="1">
      <alignment horizontal="right"/>
    </xf>
    <xf numFmtId="0" fontId="6" fillId="0" borderId="0" xfId="0" applyFont="1"/>
    <xf numFmtId="166" fontId="8" fillId="0" borderId="4" xfId="0" applyNumberFormat="1" applyFont="1" applyBorder="1" applyAlignment="1">
      <alignment horizontal="right"/>
    </xf>
    <xf numFmtId="16" fontId="6" fillId="0" borderId="0" xfId="0" applyNumberFormat="1" applyFont="1"/>
    <xf numFmtId="0" fontId="13" fillId="0" borderId="0" xfId="3" applyFont="1" applyFill="1"/>
    <xf numFmtId="0" fontId="8" fillId="0" borderId="3" xfId="0" applyFont="1" applyBorder="1"/>
    <xf numFmtId="4" fontId="8" fillId="0" borderId="4" xfId="0" applyNumberFormat="1" applyFont="1" applyBorder="1"/>
    <xf numFmtId="166" fontId="8" fillId="0" borderId="4" xfId="0" applyNumberFormat="1" applyFont="1" applyBorder="1"/>
    <xf numFmtId="4" fontId="8" fillId="0" borderId="8" xfId="0" applyNumberFormat="1" applyFont="1" applyBorder="1"/>
    <xf numFmtId="166" fontId="8" fillId="0" borderId="0" xfId="0" applyNumberFormat="1" applyFont="1" applyBorder="1"/>
    <xf numFmtId="0" fontId="8" fillId="27" borderId="3" xfId="0" applyFont="1" applyFill="1" applyBorder="1"/>
    <xf numFmtId="4" fontId="8" fillId="27" borderId="4" xfId="0" applyNumberFormat="1" applyFont="1" applyFill="1" applyBorder="1"/>
    <xf numFmtId="166" fontId="8" fillId="27" borderId="4" xfId="0" applyNumberFormat="1" applyFont="1" applyFill="1" applyBorder="1"/>
    <xf numFmtId="4" fontId="8" fillId="27" borderId="8" xfId="0" applyNumberFormat="1" applyFont="1" applyFill="1" applyBorder="1"/>
    <xf numFmtId="49" fontId="8" fillId="0" borderId="0" xfId="0" applyNumberFormat="1" applyFont="1" applyFill="1" applyAlignment="1">
      <alignment horizontal="right" vertical="top"/>
    </xf>
    <xf numFmtId="49" fontId="8" fillId="0" borderId="5" xfId="2" applyNumberFormat="1" applyFont="1" applyFill="1" applyBorder="1" applyAlignment="1">
      <alignment horizontal="center" vertical="top"/>
    </xf>
    <xf numFmtId="16" fontId="8" fillId="0" borderId="7" xfId="2" applyNumberFormat="1" applyFont="1" applyFill="1" applyBorder="1" applyAlignment="1">
      <alignment vertical="center" wrapText="1"/>
    </xf>
    <xf numFmtId="2" fontId="8" fillId="0" borderId="7" xfId="2" applyNumberFormat="1" applyFont="1" applyFill="1" applyBorder="1" applyAlignment="1">
      <alignment horizontal="center"/>
    </xf>
    <xf numFmtId="166" fontId="8" fillId="0" borderId="7" xfId="2" applyNumberFormat="1" applyFont="1" applyFill="1" applyBorder="1" applyAlignment="1">
      <alignment horizontal="center"/>
    </xf>
    <xf numFmtId="4" fontId="8" fillId="0" borderId="7" xfId="2" applyNumberFormat="1" applyFont="1" applyFill="1" applyBorder="1" applyAlignment="1">
      <alignment horizontal="right"/>
    </xf>
    <xf numFmtId="4" fontId="8" fillId="0" borderId="6" xfId="2" applyNumberFormat="1" applyFont="1" applyFill="1" applyBorder="1" applyAlignment="1">
      <alignment horizontal="right"/>
    </xf>
    <xf numFmtId="4" fontId="6" fillId="0" borderId="0" xfId="0" applyNumberFormat="1" applyFont="1" applyAlignment="1">
      <alignment horizontal="right"/>
    </xf>
    <xf numFmtId="0" fontId="6" fillId="0" borderId="0" xfId="2" applyFont="1" applyFill="1" applyAlignment="1">
      <alignment horizontal="center"/>
    </xf>
    <xf numFmtId="166" fontId="6" fillId="0" borderId="0" xfId="0" applyNumberFormat="1" applyFont="1" applyFill="1" applyAlignment="1">
      <alignment horizontal="right"/>
    </xf>
    <xf numFmtId="4" fontId="6" fillId="0" borderId="0" xfId="0" applyNumberFormat="1" applyFont="1" applyBorder="1" applyAlignment="1">
      <alignment horizontal="right"/>
    </xf>
    <xf numFmtId="166" fontId="6" fillId="0" borderId="0" xfId="2" applyNumberFormat="1" applyFont="1" applyFill="1" applyAlignment="1">
      <alignment horizontal="right"/>
    </xf>
    <xf numFmtId="4" fontId="6" fillId="0" borderId="0" xfId="2" applyNumberFormat="1" applyFont="1" applyFill="1" applyBorder="1" applyAlignment="1">
      <alignment horizontal="right"/>
    </xf>
    <xf numFmtId="4" fontId="6" fillId="0" borderId="0" xfId="3" applyNumberFormat="1" applyFont="1" applyBorder="1"/>
    <xf numFmtId="0" fontId="6" fillId="0" borderId="0" xfId="3" applyFont="1" applyAlignment="1">
      <alignment horizontal="left" vertical="top" wrapText="1"/>
    </xf>
    <xf numFmtId="166" fontId="6" fillId="0" borderId="0" xfId="3" applyNumberFormat="1" applyFont="1" applyFill="1" applyBorder="1" applyAlignment="1">
      <alignment horizontal="right"/>
    </xf>
    <xf numFmtId="0" fontId="6" fillId="0" borderId="0" xfId="3" applyFont="1" applyAlignment="1">
      <alignment horizontal="left" vertical="center" wrapText="1"/>
    </xf>
    <xf numFmtId="49" fontId="8" fillId="0" borderId="3" xfId="2" applyNumberFormat="1" applyFont="1" applyFill="1" applyBorder="1" applyAlignment="1">
      <alignment horizontal="center" vertical="top"/>
    </xf>
    <xf numFmtId="4" fontId="8" fillId="0" borderId="4" xfId="2" applyNumberFormat="1" applyFont="1" applyFill="1" applyBorder="1" applyAlignment="1">
      <alignment vertical="top" wrapText="1"/>
    </xf>
    <xf numFmtId="0" fontId="8" fillId="0" borderId="4" xfId="2" applyFont="1" applyFill="1" applyBorder="1" applyAlignment="1">
      <alignment horizontal="center"/>
    </xf>
    <xf numFmtId="166" fontId="8" fillId="0" borderId="4" xfId="2" applyNumberFormat="1" applyFont="1" applyFill="1" applyBorder="1" applyAlignment="1">
      <alignment horizontal="center"/>
    </xf>
    <xf numFmtId="4" fontId="8" fillId="0" borderId="4" xfId="2" applyNumberFormat="1" applyFont="1" applyFill="1" applyBorder="1"/>
    <xf numFmtId="4" fontId="8" fillId="0" borderId="8" xfId="2" applyNumberFormat="1" applyFont="1" applyFill="1" applyBorder="1" applyAlignment="1">
      <alignment horizontal="right"/>
    </xf>
    <xf numFmtId="16" fontId="8" fillId="0" borderId="7" xfId="2" applyNumberFormat="1" applyFont="1" applyFill="1" applyBorder="1" applyAlignment="1">
      <alignment vertical="top" wrapText="1"/>
    </xf>
    <xf numFmtId="49" fontId="8" fillId="0" borderId="7" xfId="2" applyNumberFormat="1" applyFont="1" applyFill="1" applyBorder="1" applyAlignment="1">
      <alignment horizontal="center" vertical="top"/>
    </xf>
    <xf numFmtId="166" fontId="8" fillId="0" borderId="7" xfId="2" applyNumberFormat="1" applyFont="1" applyFill="1" applyBorder="1" applyAlignment="1">
      <alignment horizontal="center" wrapText="1"/>
    </xf>
    <xf numFmtId="4" fontId="8" fillId="0" borderId="7" xfId="2" applyNumberFormat="1" applyFont="1" applyFill="1" applyBorder="1" applyAlignment="1">
      <alignment horizontal="center"/>
    </xf>
    <xf numFmtId="4" fontId="8" fillId="0" borderId="6" xfId="2" applyNumberFormat="1" applyFont="1" applyFill="1" applyBorder="1" applyAlignment="1">
      <alignment horizontal="center"/>
    </xf>
    <xf numFmtId="0" fontId="6" fillId="0" borderId="0" xfId="0" applyFont="1" applyFill="1" applyBorder="1" applyAlignment="1">
      <alignment horizontal="center"/>
    </xf>
    <xf numFmtId="0" fontId="6" fillId="0" borderId="0" xfId="3" applyFont="1" applyFill="1" applyAlignment="1">
      <alignment horizontal="left" vertical="top" wrapText="1"/>
    </xf>
    <xf numFmtId="166" fontId="6" fillId="0" borderId="0" xfId="3" applyNumberFormat="1" applyFont="1" applyFill="1" applyAlignment="1">
      <alignment horizontal="right"/>
    </xf>
    <xf numFmtId="0" fontId="6" fillId="0" borderId="0" xfId="3" applyFont="1" applyFill="1" applyAlignment="1">
      <alignment horizontal="justify" vertical="top" wrapText="1"/>
    </xf>
    <xf numFmtId="0" fontId="6" fillId="0" borderId="0" xfId="3" applyFont="1" applyAlignment="1">
      <alignment horizontal="justify" vertical="top" wrapText="1"/>
    </xf>
    <xf numFmtId="166" fontId="6" fillId="0" borderId="0" xfId="3" applyNumberFormat="1" applyFont="1" applyBorder="1" applyAlignment="1">
      <alignment horizontal="right"/>
    </xf>
    <xf numFmtId="49" fontId="10" fillId="0" borderId="0" xfId="59" applyNumberFormat="1" applyFont="1" applyFill="1" applyAlignment="1">
      <alignment horizontal="center" vertical="top"/>
    </xf>
    <xf numFmtId="166" fontId="6" fillId="0" borderId="0" xfId="59" applyNumberFormat="1" applyFont="1" applyFill="1" applyBorder="1" applyAlignment="1">
      <alignment horizontal="right"/>
    </xf>
    <xf numFmtId="4" fontId="6" fillId="0" borderId="0" xfId="59" applyNumberFormat="1" applyFont="1" applyBorder="1" applyAlignment="1">
      <alignment horizontal="right"/>
    </xf>
    <xf numFmtId="4" fontId="6" fillId="0" borderId="0" xfId="59" applyNumberFormat="1" applyFont="1" applyAlignment="1">
      <alignment horizontal="justify" vertical="top" wrapText="1"/>
    </xf>
    <xf numFmtId="4" fontId="6" fillId="0" borderId="0" xfId="59" applyNumberFormat="1" applyFont="1" applyBorder="1"/>
    <xf numFmtId="0" fontId="6" fillId="0" borderId="0" xfId="59" applyFont="1" applyAlignment="1">
      <alignment horizontal="left" vertical="top" wrapText="1"/>
    </xf>
    <xf numFmtId="0" fontId="6" fillId="0" borderId="0" xfId="59" applyFont="1" applyFill="1" applyAlignment="1">
      <alignment vertical="top" wrapText="1"/>
    </xf>
    <xf numFmtId="0" fontId="6" fillId="0" borderId="0" xfId="59" applyFont="1" applyFill="1" applyAlignment="1">
      <alignment horizontal="center"/>
    </xf>
    <xf numFmtId="166" fontId="6" fillId="0" borderId="0" xfId="59" applyNumberFormat="1" applyFont="1" applyFill="1" applyAlignment="1">
      <alignment horizontal="right"/>
    </xf>
    <xf numFmtId="4" fontId="6" fillId="0" borderId="0" xfId="59" applyNumberFormat="1" applyFont="1" applyFill="1" applyBorder="1"/>
    <xf numFmtId="0" fontId="6" fillId="0" borderId="22" xfId="0" applyFont="1" applyBorder="1" applyAlignment="1">
      <alignment horizontal="center"/>
    </xf>
    <xf numFmtId="166" fontId="6" fillId="0" borderId="22" xfId="0" applyNumberFormat="1" applyFont="1" applyBorder="1" applyAlignment="1">
      <alignment horizontal="right"/>
    </xf>
    <xf numFmtId="4" fontId="6" fillId="0" borderId="22" xfId="0" applyNumberFormat="1" applyFont="1" applyBorder="1" applyAlignment="1">
      <alignment horizontal="right"/>
    </xf>
    <xf numFmtId="4" fontId="6" fillId="0" borderId="23" xfId="0" applyNumberFormat="1" applyFont="1" applyBorder="1" applyAlignment="1">
      <alignment horizontal="right"/>
    </xf>
    <xf numFmtId="0" fontId="6" fillId="0" borderId="0" xfId="59" applyFont="1" applyAlignment="1">
      <alignment horizontal="justify" vertical="top" wrapText="1"/>
    </xf>
    <xf numFmtId="49" fontId="10" fillId="0" borderId="0" xfId="3" applyNumberFormat="1" applyFont="1" applyFill="1" applyAlignment="1">
      <alignment horizontal="center" vertical="top"/>
    </xf>
    <xf numFmtId="4" fontId="6" fillId="0" borderId="0" xfId="0" applyNumberFormat="1" applyFont="1" applyAlignment="1">
      <alignment horizontal="center"/>
    </xf>
    <xf numFmtId="0" fontId="49" fillId="0" borderId="0" xfId="3" applyFont="1" applyAlignment="1">
      <alignment horizontal="justify" vertical="top" wrapText="1"/>
    </xf>
    <xf numFmtId="49" fontId="6" fillId="0" borderId="0" xfId="0" applyNumberFormat="1" applyFont="1" applyFill="1" applyAlignment="1">
      <alignment horizontal="right" vertical="top"/>
    </xf>
    <xf numFmtId="0" fontId="50" fillId="0" borderId="0" xfId="0" applyFont="1"/>
    <xf numFmtId="0" fontId="51" fillId="0" borderId="0" xfId="0" applyFont="1"/>
    <xf numFmtId="0" fontId="1" fillId="0" borderId="0" xfId="3" applyFont="1"/>
    <xf numFmtId="49" fontId="52" fillId="0" borderId="0" xfId="3" applyNumberFormat="1" applyFont="1" applyFill="1" applyAlignment="1">
      <alignment horizontal="center" vertical="top"/>
    </xf>
    <xf numFmtId="0" fontId="13" fillId="0" borderId="0" xfId="2" applyFont="1" applyFill="1" applyAlignment="1">
      <alignment vertical="top" wrapText="1"/>
    </xf>
    <xf numFmtId="0" fontId="13" fillId="0" borderId="0" xfId="2" applyFont="1" applyFill="1" applyAlignment="1">
      <alignment horizontal="center"/>
    </xf>
    <xf numFmtId="2" fontId="13" fillId="0" borderId="0" xfId="3" applyNumberFormat="1" applyFont="1" applyFill="1" applyAlignment="1">
      <alignment horizontal="right"/>
    </xf>
    <xf numFmtId="4" fontId="13" fillId="0" borderId="0" xfId="3" applyNumberFormat="1" applyFont="1" applyFill="1" applyBorder="1"/>
    <xf numFmtId="4" fontId="13" fillId="0" borderId="0" xfId="3" applyNumberFormat="1" applyFont="1" applyBorder="1"/>
    <xf numFmtId="4" fontId="13" fillId="0" borderId="0" xfId="2" applyNumberFormat="1" applyFont="1" applyFill="1" applyBorder="1" applyAlignment="1">
      <alignment horizontal="right"/>
    </xf>
    <xf numFmtId="0" fontId="8" fillId="0" borderId="4" xfId="0" applyFont="1" applyBorder="1" applyAlignment="1">
      <alignment horizontal="justify" vertical="top" wrapText="1"/>
    </xf>
    <xf numFmtId="0" fontId="8" fillId="0" borderId="4" xfId="0" applyFont="1" applyBorder="1" applyAlignment="1"/>
  </cellXfs>
  <cellStyles count="249">
    <cellStyle name="20 % – Poudarek1 2" xfId="74"/>
    <cellStyle name="20 % – Poudarek1 3" xfId="75"/>
    <cellStyle name="20 % – Poudarek2 2" xfId="76"/>
    <cellStyle name="20 % – Poudarek2 3" xfId="77"/>
    <cellStyle name="20 % – Poudarek3 2" xfId="78"/>
    <cellStyle name="20 % – Poudarek3 3" xfId="79"/>
    <cellStyle name="20 % – Poudarek4 2" xfId="80"/>
    <cellStyle name="20 % – Poudarek4 3" xfId="81"/>
    <cellStyle name="20 % – Poudarek5 2" xfId="82"/>
    <cellStyle name="20 % – Poudarek5 3" xfId="83"/>
    <cellStyle name="20 % – Poudarek6 2" xfId="84"/>
    <cellStyle name="20 % – Poudarek6 3" xfId="85"/>
    <cellStyle name="20% - Accent1" xfId="5"/>
    <cellStyle name="20% - Accent2" xfId="6"/>
    <cellStyle name="20% - Accent3" xfId="7"/>
    <cellStyle name="20% - Accent4" xfId="8"/>
    <cellStyle name="20% - Accent5" xfId="9"/>
    <cellStyle name="20% - Accent6" xfId="10"/>
    <cellStyle name="40 % – Poudarek1 2" xfId="86"/>
    <cellStyle name="40 % – Poudarek1 3" xfId="87"/>
    <cellStyle name="40 % – Poudarek2 2" xfId="88"/>
    <cellStyle name="40 % – Poudarek2 3" xfId="89"/>
    <cellStyle name="40 % – Poudarek3 2" xfId="90"/>
    <cellStyle name="40 % – Poudarek3 3" xfId="91"/>
    <cellStyle name="40 % – Poudarek4 2" xfId="92"/>
    <cellStyle name="40 % – Poudarek4 3" xfId="93"/>
    <cellStyle name="40 % – Poudarek5 2" xfId="94"/>
    <cellStyle name="40 % – Poudarek5 3" xfId="95"/>
    <cellStyle name="40 % – Poudarek6 2" xfId="96"/>
    <cellStyle name="40 % – Poudarek6 3" xfId="97"/>
    <cellStyle name="40% - Accent1" xfId="11"/>
    <cellStyle name="40% - Accent2" xfId="12"/>
    <cellStyle name="40% - Accent3" xfId="13"/>
    <cellStyle name="40% - Accent4" xfId="14"/>
    <cellStyle name="40% - Accent5" xfId="15"/>
    <cellStyle name="40% - Accent6" xfId="16"/>
    <cellStyle name="60 % – Poudarek1 2" xfId="98"/>
    <cellStyle name="60 % – Poudarek1 3" xfId="99"/>
    <cellStyle name="60 % – Poudarek2 2" xfId="100"/>
    <cellStyle name="60 % – Poudarek2 3" xfId="101"/>
    <cellStyle name="60 % – Poudarek3 2" xfId="102"/>
    <cellStyle name="60 % – Poudarek3 3" xfId="103"/>
    <cellStyle name="60 % – Poudarek4 2" xfId="104"/>
    <cellStyle name="60 % – Poudarek4 3" xfId="105"/>
    <cellStyle name="60 % – Poudarek5 2" xfId="106"/>
    <cellStyle name="60 % – Poudarek5 3" xfId="107"/>
    <cellStyle name="60 % – Poudarek6 2" xfId="108"/>
    <cellStyle name="60 % – Poudarek6 3" xfId="109"/>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alculation 2" xfId="67"/>
    <cellStyle name="Check Cell" xfId="31"/>
    <cellStyle name="Dobro 2" xfId="110"/>
    <cellStyle name="Dobro 3" xfId="111"/>
    <cellStyle name="Explanatory Text" xfId="32"/>
    <cellStyle name="Good" xfId="33"/>
    <cellStyle name="Heading 1" xfId="34"/>
    <cellStyle name="Heading 2" xfId="35"/>
    <cellStyle name="Heading 3" xfId="36"/>
    <cellStyle name="Heading 4" xfId="37"/>
    <cellStyle name="Input" xfId="38"/>
    <cellStyle name="Input 2" xfId="68"/>
    <cellStyle name="Izhod 2" xfId="112"/>
    <cellStyle name="Izhod 3" xfId="113"/>
    <cellStyle name="Linked Cell" xfId="39"/>
    <cellStyle name="Naslov 1 2" xfId="114"/>
    <cellStyle name="Naslov 1 3" xfId="115"/>
    <cellStyle name="Naslov 2 2" xfId="116"/>
    <cellStyle name="Naslov 2 3" xfId="117"/>
    <cellStyle name="Naslov 3 2" xfId="118"/>
    <cellStyle name="Naslov 3 3" xfId="119"/>
    <cellStyle name="Naslov 4 2" xfId="120"/>
    <cellStyle name="Naslov 4 3" xfId="121"/>
    <cellStyle name="Naslov 5" xfId="122"/>
    <cellStyle name="Naslov 6" xfId="123"/>
    <cellStyle name="Navadno" xfId="0" builtinId="0"/>
    <cellStyle name="Navadno 10" xfId="124"/>
    <cellStyle name="Navadno 2" xfId="40"/>
    <cellStyle name="Navadno 2 2" xfId="4"/>
    <cellStyle name="Navadno 2 3" xfId="125"/>
    <cellStyle name="Navadno 2 3 2" xfId="126"/>
    <cellStyle name="Navadno 2 3 3" xfId="127"/>
    <cellStyle name="Navadno 2 4" xfId="128"/>
    <cellStyle name="Navadno 2 4 2" xfId="129"/>
    <cellStyle name="Navadno 2 4 3" xfId="130"/>
    <cellStyle name="Navadno 2 5" xfId="131"/>
    <cellStyle name="Navadno 2 6" xfId="132"/>
    <cellStyle name="Navadno 3" xfId="1"/>
    <cellStyle name="Navadno 3 2" xfId="55"/>
    <cellStyle name="Navadno 3 2 2" xfId="133"/>
    <cellStyle name="Navadno 3 2 3" xfId="134"/>
    <cellStyle name="Navadno 3 2 3 2" xfId="135"/>
    <cellStyle name="Navadno 3 2 4" xfId="136"/>
    <cellStyle name="Navadno 3 2 5" xfId="137"/>
    <cellStyle name="Navadno 3 3" xfId="53"/>
    <cellStyle name="Navadno 3 4" xfId="138"/>
    <cellStyle name="Navadno 3 5" xfId="139"/>
    <cellStyle name="Navadno 4" xfId="3"/>
    <cellStyle name="Navadno 4 2" xfId="59"/>
    <cellStyle name="Navadno 4 2 2" xfId="140"/>
    <cellStyle name="Navadno 4 2 2 2" xfId="141"/>
    <cellStyle name="Navadno 4 2 3" xfId="142"/>
    <cellStyle name="Navadno 4 3" xfId="143"/>
    <cellStyle name="Navadno 4 3 2" xfId="144"/>
    <cellStyle name="Navadno 4 3 2 2" xfId="145"/>
    <cellStyle name="Navadno 4 3 3" xfId="146"/>
    <cellStyle name="Navadno 4 4" xfId="147"/>
    <cellStyle name="Navadno 4 4 2" xfId="148"/>
    <cellStyle name="Navadno 4 5" xfId="149"/>
    <cellStyle name="Navadno 4 5 2" xfId="150"/>
    <cellStyle name="Navadno 4 6" xfId="151"/>
    <cellStyle name="Navadno 4 7" xfId="152"/>
    <cellStyle name="Navadno 5" xfId="62"/>
    <cellStyle name="Navadno 5 2" xfId="153"/>
    <cellStyle name="Navadno 5 3" xfId="154"/>
    <cellStyle name="Navadno 5 3 2" xfId="155"/>
    <cellStyle name="Navadno 5 4" xfId="156"/>
    <cellStyle name="Navadno 5 5" xfId="157"/>
    <cellStyle name="Navadno 6" xfId="52"/>
    <cellStyle name="Navadno 6 2" xfId="158"/>
    <cellStyle name="Navadno 6 2 2" xfId="159"/>
    <cellStyle name="Navadno 6 3" xfId="160"/>
    <cellStyle name="Navadno 6 3 2" xfId="161"/>
    <cellStyle name="Navadno 6 4" xfId="162"/>
    <cellStyle name="Navadno 6 5" xfId="163"/>
    <cellStyle name="Navadno 7" xfId="63"/>
    <cellStyle name="Navadno 7 2" xfId="164"/>
    <cellStyle name="Navadno 7 2 2" xfId="165"/>
    <cellStyle name="Navadno 7 3" xfId="166"/>
    <cellStyle name="Navadno 7 4" xfId="167"/>
    <cellStyle name="Navadno 7 5" xfId="168"/>
    <cellStyle name="Navadno 8" xfId="72"/>
    <cellStyle name="Navadno 9" xfId="73"/>
    <cellStyle name="Navadno 9 2" xfId="169"/>
    <cellStyle name="Navadno_POPIS DEL-DORNBERK-1.faza-razpis" xfId="2"/>
    <cellStyle name="Neutral" xfId="41"/>
    <cellStyle name="Nevtralno 2" xfId="170"/>
    <cellStyle name="Nevtralno 3" xfId="171"/>
    <cellStyle name="Normal 3" xfId="172"/>
    <cellStyle name="Normal 4" xfId="173"/>
    <cellStyle name="normal1" xfId="42"/>
    <cellStyle name="normal1 2" xfId="174"/>
    <cellStyle name="normal1 3" xfId="175"/>
    <cellStyle name="Note" xfId="43"/>
    <cellStyle name="Note 2" xfId="69"/>
    <cellStyle name="Note 3" xfId="176"/>
    <cellStyle name="nova" xfId="44"/>
    <cellStyle name="Odstotek 2" xfId="51"/>
    <cellStyle name="Odstotek 2 2" xfId="177"/>
    <cellStyle name="Odstotek 2 2 2" xfId="178"/>
    <cellStyle name="Odstotek 2 2 3" xfId="179"/>
    <cellStyle name="Odstotek 2 2 3 2" xfId="180"/>
    <cellStyle name="Odstotek 2 2 4" xfId="181"/>
    <cellStyle name="Odstotek 2 2 5" xfId="182"/>
    <cellStyle name="Odstotek 3" xfId="56"/>
    <cellStyle name="Odstotek 3 2" xfId="183"/>
    <cellStyle name="Odstotek 3 2 2" xfId="184"/>
    <cellStyle name="Odstotek 3 2 3" xfId="185"/>
    <cellStyle name="Odstotek 3 2 3 2" xfId="186"/>
    <cellStyle name="Odstotek 3 2 3 2 2" xfId="187"/>
    <cellStyle name="Odstotek 3 2 3 3" xfId="188"/>
    <cellStyle name="Odstotek 3 2 4" xfId="189"/>
    <cellStyle name="Odstotek 3 2 4 2" xfId="190"/>
    <cellStyle name="Odstotek 3 2 5" xfId="191"/>
    <cellStyle name="Odstotek 3 2 6" xfId="192"/>
    <cellStyle name="Odstotek 3 3" xfId="193"/>
    <cellStyle name="Odstotek 3 3 2" xfId="194"/>
    <cellStyle name="Odstotek 3 3 2 2" xfId="195"/>
    <cellStyle name="Odstotek 3 3 3" xfId="196"/>
    <cellStyle name="Odstotek 3 4" xfId="197"/>
    <cellStyle name="Odstotek 3 4 2" xfId="198"/>
    <cellStyle name="Odstotek 3 5" xfId="199"/>
    <cellStyle name="Odstotek 4" xfId="200"/>
    <cellStyle name="Odstotek 4 2" xfId="201"/>
    <cellStyle name="Odstotek 4 3" xfId="202"/>
    <cellStyle name="Odstotek 4 3 2" xfId="203"/>
    <cellStyle name="Odstotek 4 4" xfId="204"/>
    <cellStyle name="Odstotek 5" xfId="205"/>
    <cellStyle name="Odstotek 6" xfId="206"/>
    <cellStyle name="Odstotek 6 2" xfId="207"/>
    <cellStyle name="Opomba 2" xfId="208"/>
    <cellStyle name="Opomba 3" xfId="209"/>
    <cellStyle name="Opozorilo 2" xfId="210"/>
    <cellStyle name="Opozorilo 3" xfId="211"/>
    <cellStyle name="Output" xfId="45"/>
    <cellStyle name="Output 2" xfId="70"/>
    <cellStyle name="Pojasnjevalno besedilo 2" xfId="212"/>
    <cellStyle name="Pojasnjevalno besedilo 3" xfId="213"/>
    <cellStyle name="Poudarek1 2" xfId="214"/>
    <cellStyle name="Poudarek1 3" xfId="215"/>
    <cellStyle name="Poudarek2 2" xfId="216"/>
    <cellStyle name="Poudarek2 3" xfId="217"/>
    <cellStyle name="Poudarek3 2" xfId="218"/>
    <cellStyle name="Poudarek3 3" xfId="219"/>
    <cellStyle name="Poudarek4 2" xfId="220"/>
    <cellStyle name="Poudarek4 3" xfId="221"/>
    <cellStyle name="Poudarek5 2" xfId="222"/>
    <cellStyle name="Poudarek5 3" xfId="223"/>
    <cellStyle name="Poudarek6 2" xfId="224"/>
    <cellStyle name="Poudarek6 3" xfId="225"/>
    <cellStyle name="Povezana celica 2" xfId="226"/>
    <cellStyle name="Povezana celica 3" xfId="227"/>
    <cellStyle name="Preveri celico 2" xfId="228"/>
    <cellStyle name="Preveri celico 3" xfId="229"/>
    <cellStyle name="Računanje 2" xfId="230"/>
    <cellStyle name="Računanje 3" xfId="231"/>
    <cellStyle name="Slabo 2" xfId="232"/>
    <cellStyle name="Slabo 3" xfId="233"/>
    <cellStyle name="Slog 1" xfId="46"/>
    <cellStyle name="Title" xfId="47"/>
    <cellStyle name="Total" xfId="48"/>
    <cellStyle name="Total 2" xfId="71"/>
    <cellStyle name="Valuta 2" xfId="57"/>
    <cellStyle name="Valuta 3" xfId="65"/>
    <cellStyle name="Vejica 2" xfId="50"/>
    <cellStyle name="Vejica 2 2" xfId="61"/>
    <cellStyle name="Vejica 2 2 2" xfId="234"/>
    <cellStyle name="Vejica 2 2 3" xfId="235"/>
    <cellStyle name="Vejica 2 2 4" xfId="236"/>
    <cellStyle name="Vejica 2 3" xfId="237"/>
    <cellStyle name="Vejica 3" xfId="54"/>
    <cellStyle name="Vejica 3 2" xfId="238"/>
    <cellStyle name="Vejica 3 2 2" xfId="239"/>
    <cellStyle name="Vejica 3 2 3" xfId="240"/>
    <cellStyle name="Vejica 3 3" xfId="241"/>
    <cellStyle name="Vejica 3 4" xfId="242"/>
    <cellStyle name="Vejica 3 4 2" xfId="243"/>
    <cellStyle name="Vejica 3 5" xfId="244"/>
    <cellStyle name="Vejica 4" xfId="58"/>
    <cellStyle name="Vejica 5" xfId="60"/>
    <cellStyle name="Vejica 5 2" xfId="66"/>
    <cellStyle name="Vejica 6" xfId="64"/>
    <cellStyle name="Vnos 2" xfId="245"/>
    <cellStyle name="Vnos 3" xfId="246"/>
    <cellStyle name="Vsota 2" xfId="247"/>
    <cellStyle name="Vsota 3" xfId="248"/>
    <cellStyle name="Warning Text" xfId="49"/>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7"/>
  <sheetViews>
    <sheetView showZeros="0" tabSelected="1" view="pageBreakPreview" topLeftCell="A195" zoomScaleNormal="110" zoomScaleSheetLayoutView="100" workbookViewId="0">
      <selection activeCell="H212" sqref="H212"/>
    </sheetView>
  </sheetViews>
  <sheetFormatPr defaultRowHeight="12.75"/>
  <cols>
    <col min="1" max="1" width="4.85546875" customWidth="1"/>
    <col min="2" max="2" width="6.28515625" style="34" customWidth="1"/>
    <col min="3" max="3" width="43.5703125" style="12" customWidth="1"/>
    <col min="4" max="4" width="6.85546875" style="5" customWidth="1"/>
    <col min="5" max="5" width="9.7109375" style="21" bestFit="1" customWidth="1"/>
    <col min="6" max="6" width="11.28515625" style="73" customWidth="1"/>
    <col min="7" max="7" width="2.85546875" style="73" customWidth="1"/>
    <col min="8" max="8" width="11.85546875" style="73" customWidth="1"/>
  </cols>
  <sheetData>
    <row r="1" spans="2:8" s="1" customFormat="1">
      <c r="D1" s="6"/>
      <c r="E1" s="26"/>
      <c r="F1" s="6"/>
      <c r="G1" s="6"/>
      <c r="H1" s="6"/>
    </row>
    <row r="2" spans="2:8" s="9" customFormat="1" ht="15.75">
      <c r="C2" s="9" t="s">
        <v>21</v>
      </c>
      <c r="D2" s="10"/>
      <c r="E2" s="20"/>
      <c r="F2" s="10"/>
      <c r="G2" s="10"/>
      <c r="H2" s="10"/>
    </row>
    <row r="3" spans="2:8" s="1" customFormat="1" ht="13.5" thickBot="1">
      <c r="D3" s="6"/>
      <c r="E3" s="26"/>
      <c r="F3" s="6"/>
      <c r="G3" s="6"/>
      <c r="H3" s="6"/>
    </row>
    <row r="4" spans="2:8" s="1" customFormat="1" ht="13.5" thickBot="1">
      <c r="B4" s="57" t="s">
        <v>101</v>
      </c>
      <c r="C4" s="58" t="s">
        <v>102</v>
      </c>
      <c r="D4" s="58"/>
      <c r="E4" s="59"/>
      <c r="F4" s="58"/>
      <c r="G4" s="58"/>
      <c r="H4" s="60"/>
    </row>
    <row r="5" spans="2:8" s="1" customFormat="1" ht="7.9" customHeight="1">
      <c r="B5" s="46"/>
      <c r="C5" s="44"/>
      <c r="D5" s="44"/>
      <c r="E5" s="61"/>
      <c r="F5" s="44"/>
      <c r="G5" s="44"/>
      <c r="H5" s="44"/>
    </row>
    <row r="6" spans="2:8" s="1" customFormat="1">
      <c r="B6" s="49" t="s">
        <v>100</v>
      </c>
      <c r="E6" s="26"/>
      <c r="F6" s="44"/>
      <c r="G6" s="44"/>
      <c r="H6" s="44"/>
    </row>
    <row r="7" spans="2:8" s="1" customFormat="1" ht="5.0999999999999996" customHeight="1">
      <c r="B7" s="53"/>
      <c r="C7" s="53"/>
      <c r="D7" s="53"/>
      <c r="E7" s="22"/>
      <c r="F7" s="48"/>
      <c r="G7" s="48"/>
      <c r="H7" s="48"/>
    </row>
    <row r="8" spans="2:8" s="1" customFormat="1">
      <c r="B8" s="45" t="s">
        <v>23</v>
      </c>
      <c r="C8" s="55" t="s">
        <v>8</v>
      </c>
      <c r="D8" s="53"/>
      <c r="E8" s="22"/>
      <c r="F8" s="48"/>
      <c r="G8" s="48"/>
      <c r="H8" s="48">
        <f>+ponudba!H64</f>
        <v>0</v>
      </c>
    </row>
    <row r="9" spans="2:8" s="1" customFormat="1" ht="5.0999999999999996" customHeight="1">
      <c r="B9" s="53"/>
      <c r="C9" s="53"/>
      <c r="D9" s="53"/>
      <c r="E9" s="22"/>
      <c r="F9" s="48"/>
      <c r="G9" s="48"/>
      <c r="H9" s="48"/>
    </row>
    <row r="10" spans="2:8" s="1" customFormat="1">
      <c r="B10" s="45" t="s">
        <v>24</v>
      </c>
      <c r="C10" s="53" t="s">
        <v>9</v>
      </c>
      <c r="D10" s="53"/>
      <c r="E10" s="22"/>
      <c r="F10" s="48"/>
      <c r="G10" s="48"/>
      <c r="H10" s="48">
        <f>+H101</f>
        <v>0</v>
      </c>
    </row>
    <row r="11" spans="2:8" s="1" customFormat="1" ht="5.0999999999999996" customHeight="1">
      <c r="B11" s="53"/>
      <c r="C11" s="53"/>
      <c r="D11" s="53"/>
      <c r="E11" s="22"/>
      <c r="F11" s="48"/>
      <c r="G11" s="48"/>
      <c r="H11" s="48"/>
    </row>
    <row r="12" spans="2:8" s="1" customFormat="1">
      <c r="B12" s="45" t="s">
        <v>25</v>
      </c>
      <c r="C12" s="53" t="s">
        <v>10</v>
      </c>
      <c r="D12" s="53"/>
      <c r="E12" s="22"/>
      <c r="F12" s="48"/>
      <c r="G12" s="48"/>
      <c r="H12" s="48">
        <f>+H132</f>
        <v>0</v>
      </c>
    </row>
    <row r="13" spans="2:8" s="1" customFormat="1" ht="5.0999999999999996" customHeight="1">
      <c r="C13" s="53"/>
      <c r="D13" s="53"/>
      <c r="E13" s="22"/>
      <c r="F13" s="48"/>
      <c r="G13" s="48"/>
      <c r="H13" s="48"/>
    </row>
    <row r="14" spans="2:8" s="1" customFormat="1">
      <c r="B14" s="45" t="s">
        <v>26</v>
      </c>
      <c r="C14" s="53" t="s">
        <v>11</v>
      </c>
      <c r="D14" s="53"/>
      <c r="E14" s="22"/>
      <c r="F14" s="48"/>
      <c r="G14" s="48"/>
      <c r="H14" s="48">
        <f>+H151</f>
        <v>0</v>
      </c>
    </row>
    <row r="15" spans="2:8" s="1" customFormat="1" ht="5.0999999999999996" customHeight="1">
      <c r="B15" s="53"/>
      <c r="C15" s="53"/>
      <c r="D15" s="53"/>
      <c r="E15" s="22"/>
      <c r="F15" s="48"/>
      <c r="G15" s="48"/>
      <c r="H15" s="48"/>
    </row>
    <row r="16" spans="2:8" s="1" customFormat="1">
      <c r="B16" s="36" t="s">
        <v>27</v>
      </c>
      <c r="C16" s="18" t="s">
        <v>114</v>
      </c>
      <c r="D16" s="18"/>
      <c r="E16" s="35"/>
      <c r="F16" s="48"/>
      <c r="G16" s="48"/>
      <c r="H16" s="48">
        <f>SUM(H8:H15)*10%</f>
        <v>0</v>
      </c>
    </row>
    <row r="17" spans="2:8" s="1" customFormat="1" ht="13.5" thickBot="1">
      <c r="B17" s="25"/>
      <c r="C17" s="25"/>
      <c r="D17" s="25"/>
      <c r="E17" s="41"/>
      <c r="F17" s="25"/>
      <c r="G17" s="25"/>
      <c r="H17" s="25"/>
    </row>
    <row r="18" spans="2:8" s="1" customFormat="1" ht="13.5" thickTop="1">
      <c r="C18" s="40" t="s">
        <v>12</v>
      </c>
      <c r="D18" s="40"/>
      <c r="E18" s="28"/>
      <c r="F18" s="30"/>
      <c r="G18" s="30"/>
      <c r="H18" s="23">
        <f>SUM(H8:H17)</f>
        <v>0</v>
      </c>
    </row>
    <row r="19" spans="2:8" s="1" customFormat="1" ht="6" customHeight="1">
      <c r="B19" s="53"/>
      <c r="C19" s="42"/>
      <c r="D19" s="42"/>
      <c r="E19" s="19"/>
      <c r="F19" s="24"/>
      <c r="G19" s="24"/>
      <c r="H19" s="39"/>
    </row>
    <row r="20" spans="2:8" s="1" customFormat="1" ht="13.5" thickBot="1">
      <c r="D20" s="6"/>
      <c r="E20" s="26"/>
      <c r="F20" s="6"/>
      <c r="G20" s="6"/>
      <c r="H20" s="6"/>
    </row>
    <row r="21" spans="2:8" s="1" customFormat="1" ht="13.5" thickBot="1">
      <c r="B21" s="57" t="s">
        <v>103</v>
      </c>
      <c r="C21" s="58" t="s">
        <v>104</v>
      </c>
      <c r="D21" s="58"/>
      <c r="E21" s="59"/>
      <c r="F21" s="58"/>
      <c r="G21" s="58"/>
      <c r="H21" s="60"/>
    </row>
    <row r="22" spans="2:8" s="1" customFormat="1" ht="7.9" customHeight="1">
      <c r="B22" s="46"/>
      <c r="C22" s="44"/>
      <c r="D22" s="44"/>
      <c r="E22" s="61"/>
      <c r="F22" s="44"/>
      <c r="G22" s="44"/>
      <c r="H22" s="44"/>
    </row>
    <row r="23" spans="2:8" s="1" customFormat="1">
      <c r="B23" s="49" t="s">
        <v>100</v>
      </c>
      <c r="E23" s="26"/>
      <c r="F23" s="44"/>
      <c r="G23" s="44"/>
      <c r="H23" s="44"/>
    </row>
    <row r="24" spans="2:8" s="1" customFormat="1" ht="5.0999999999999996" customHeight="1">
      <c r="B24" s="53"/>
      <c r="C24" s="53"/>
      <c r="D24" s="53"/>
      <c r="E24" s="22"/>
      <c r="F24" s="48"/>
      <c r="G24" s="48"/>
      <c r="H24" s="48"/>
    </row>
    <row r="25" spans="2:8" s="1" customFormat="1">
      <c r="B25" s="45" t="s">
        <v>23</v>
      </c>
      <c r="C25" s="55" t="s">
        <v>8</v>
      </c>
      <c r="D25" s="53"/>
      <c r="E25" s="22"/>
      <c r="F25" s="48"/>
      <c r="G25" s="48"/>
      <c r="H25" s="48">
        <f>+H172</f>
        <v>0</v>
      </c>
    </row>
    <row r="26" spans="2:8" s="1" customFormat="1" ht="5.0999999999999996" customHeight="1">
      <c r="B26" s="53"/>
      <c r="C26" s="53"/>
      <c r="D26" s="53"/>
      <c r="E26" s="22"/>
      <c r="F26" s="48"/>
      <c r="G26" s="48"/>
      <c r="H26" s="48"/>
    </row>
    <row r="27" spans="2:8" s="1" customFormat="1">
      <c r="B27" s="45" t="s">
        <v>24</v>
      </c>
      <c r="C27" s="53" t="s">
        <v>9</v>
      </c>
      <c r="D27" s="53"/>
      <c r="E27" s="22"/>
      <c r="F27" s="48"/>
      <c r="G27" s="48"/>
      <c r="H27" s="48">
        <f>+H197</f>
        <v>0</v>
      </c>
    </row>
    <row r="28" spans="2:8" s="1" customFormat="1" ht="5.0999999999999996" customHeight="1">
      <c r="B28" s="53"/>
      <c r="C28" s="53"/>
      <c r="D28" s="53"/>
      <c r="E28" s="22"/>
      <c r="F28" s="48"/>
      <c r="G28" s="48"/>
      <c r="H28" s="48"/>
    </row>
    <row r="29" spans="2:8" s="1" customFormat="1">
      <c r="B29" s="45" t="s">
        <v>25</v>
      </c>
      <c r="C29" s="53" t="s">
        <v>10</v>
      </c>
      <c r="D29" s="53"/>
      <c r="E29" s="22"/>
      <c r="F29" s="48"/>
      <c r="G29" s="48"/>
      <c r="H29" s="48">
        <f>+H217</f>
        <v>0</v>
      </c>
    </row>
    <row r="30" spans="2:8" s="1" customFormat="1" ht="5.0999999999999996" customHeight="1">
      <c r="C30" s="53"/>
      <c r="D30" s="53"/>
      <c r="E30" s="22"/>
      <c r="F30" s="48"/>
      <c r="G30" s="48"/>
      <c r="H30" s="48"/>
    </row>
    <row r="31" spans="2:8" s="1" customFormat="1">
      <c r="B31" s="45" t="s">
        <v>26</v>
      </c>
      <c r="C31" s="53" t="s">
        <v>11</v>
      </c>
      <c r="D31" s="53"/>
      <c r="E31" s="22"/>
      <c r="F31" s="48"/>
      <c r="G31" s="48"/>
      <c r="H31" s="48">
        <v>0</v>
      </c>
    </row>
    <row r="32" spans="2:8" s="1" customFormat="1" ht="5.0999999999999996" customHeight="1">
      <c r="B32" s="53"/>
      <c r="C32" s="53"/>
      <c r="D32" s="53"/>
      <c r="E32" s="22"/>
      <c r="F32" s="48"/>
      <c r="G32" s="48"/>
      <c r="H32" s="48"/>
    </row>
    <row r="33" spans="2:8" s="1" customFormat="1">
      <c r="B33" s="36" t="s">
        <v>27</v>
      </c>
      <c r="C33" s="18" t="s">
        <v>114</v>
      </c>
      <c r="D33" s="18"/>
      <c r="E33" s="35"/>
      <c r="F33" s="48"/>
      <c r="G33" s="48"/>
      <c r="H33" s="48">
        <f>SUM(H25:H32)*10%</f>
        <v>0</v>
      </c>
    </row>
    <row r="34" spans="2:8" s="1" customFormat="1" ht="13.5" thickBot="1">
      <c r="B34" s="25"/>
      <c r="C34" s="25"/>
      <c r="D34" s="25"/>
      <c r="E34" s="41"/>
      <c r="F34" s="25"/>
      <c r="G34" s="25"/>
      <c r="H34" s="25"/>
    </row>
    <row r="35" spans="2:8" s="1" customFormat="1" ht="13.5" thickTop="1">
      <c r="C35" s="40" t="s">
        <v>12</v>
      </c>
      <c r="D35" s="40"/>
      <c r="E35" s="28"/>
      <c r="F35" s="30"/>
      <c r="G35" s="30"/>
      <c r="H35" s="23">
        <f>SUM(H25:H34)</f>
        <v>0</v>
      </c>
    </row>
    <row r="36" spans="2:8" s="1" customFormat="1" ht="6" customHeight="1">
      <c r="B36" s="53"/>
      <c r="C36" s="42"/>
      <c r="D36" s="42"/>
      <c r="E36" s="19"/>
      <c r="F36" s="24"/>
      <c r="G36" s="24"/>
      <c r="H36" s="39"/>
    </row>
    <row r="37" spans="2:8" s="1" customFormat="1" ht="13.5" thickBot="1">
      <c r="C37" s="6"/>
      <c r="D37" s="6"/>
      <c r="E37" s="26"/>
      <c r="F37" s="6"/>
      <c r="G37" s="6"/>
      <c r="H37" s="6"/>
    </row>
    <row r="38" spans="2:8" s="1" customFormat="1" ht="13.5" thickBot="1">
      <c r="B38" s="57" t="s">
        <v>101</v>
      </c>
      <c r="C38" s="58" t="s">
        <v>102</v>
      </c>
      <c r="D38" s="58"/>
      <c r="E38" s="59"/>
      <c r="F38" s="58"/>
      <c r="G38" s="58"/>
      <c r="H38" s="60"/>
    </row>
    <row r="39" spans="2:8" s="1" customFormat="1">
      <c r="C39" s="6"/>
      <c r="D39" s="6"/>
      <c r="E39" s="26"/>
      <c r="F39" s="6"/>
      <c r="G39" s="6"/>
      <c r="H39" s="6"/>
    </row>
    <row r="40" spans="2:8" s="1" customFormat="1">
      <c r="B40" s="67"/>
      <c r="C40" s="68" t="s">
        <v>99</v>
      </c>
      <c r="D40" s="69"/>
      <c r="E40" s="70"/>
      <c r="F40" s="71"/>
      <c r="G40" s="71"/>
      <c r="H40" s="72"/>
    </row>
    <row r="42" spans="2:8">
      <c r="B42" s="34" t="s">
        <v>22</v>
      </c>
      <c r="C42" s="12" t="s">
        <v>0</v>
      </c>
      <c r="D42" s="5" t="s">
        <v>2</v>
      </c>
      <c r="E42" s="21" t="s">
        <v>1</v>
      </c>
      <c r="F42" s="73" t="s">
        <v>5</v>
      </c>
      <c r="H42" s="73" t="s">
        <v>3</v>
      </c>
    </row>
    <row r="43" spans="2:8">
      <c r="B43" s="2"/>
      <c r="C43" s="11"/>
      <c r="D43" s="4"/>
      <c r="E43" s="27"/>
      <c r="F43" s="3"/>
      <c r="G43" s="3"/>
      <c r="H43" s="3"/>
    </row>
    <row r="44" spans="2:8" ht="19.149999999999999" customHeight="1">
      <c r="B44" s="13" t="s">
        <v>23</v>
      </c>
      <c r="C44" s="12" t="s">
        <v>32</v>
      </c>
      <c r="D44" s="74" t="s">
        <v>16</v>
      </c>
      <c r="E44" s="75">
        <v>190</v>
      </c>
      <c r="F44" s="76"/>
      <c r="G44" s="76"/>
      <c r="H44" s="76">
        <f>+E44*F44</f>
        <v>0</v>
      </c>
    </row>
    <row r="45" spans="2:8">
      <c r="B45" s="13"/>
      <c r="F45" s="76"/>
      <c r="G45" s="76"/>
      <c r="H45" s="76"/>
    </row>
    <row r="46" spans="2:8">
      <c r="B46" s="13" t="s">
        <v>24</v>
      </c>
      <c r="C46" s="12" t="s">
        <v>37</v>
      </c>
      <c r="D46" s="5" t="s">
        <v>4</v>
      </c>
      <c r="E46" s="21">
        <v>12</v>
      </c>
      <c r="F46" s="76"/>
      <c r="G46" s="76"/>
      <c r="H46" s="76">
        <f>+E46*F46</f>
        <v>0</v>
      </c>
    </row>
    <row r="47" spans="2:8">
      <c r="B47" s="13"/>
      <c r="F47" s="76"/>
      <c r="G47" s="76"/>
      <c r="H47" s="76"/>
    </row>
    <row r="48" spans="2:8" ht="51">
      <c r="B48" s="13" t="s">
        <v>25</v>
      </c>
      <c r="C48" s="12" t="s">
        <v>15</v>
      </c>
      <c r="D48" s="5" t="s">
        <v>4</v>
      </c>
      <c r="E48" s="21">
        <v>1</v>
      </c>
      <c r="F48" s="76"/>
      <c r="G48" s="76"/>
      <c r="H48" s="76">
        <f>+E48*F48</f>
        <v>0</v>
      </c>
    </row>
    <row r="49" spans="2:8" s="14" customFormat="1" ht="15">
      <c r="B49" s="13"/>
      <c r="C49" s="43"/>
      <c r="D49" s="74"/>
      <c r="E49" s="77"/>
      <c r="F49" s="78"/>
      <c r="G49" s="79"/>
      <c r="H49" s="78"/>
    </row>
    <row r="50" spans="2:8" s="14" customFormat="1" ht="63.75">
      <c r="B50" s="13" t="s">
        <v>26</v>
      </c>
      <c r="C50" s="43" t="s">
        <v>38</v>
      </c>
      <c r="D50" s="74" t="s">
        <v>19</v>
      </c>
      <c r="E50" s="77">
        <v>10</v>
      </c>
      <c r="F50" s="78"/>
      <c r="G50" s="79"/>
      <c r="H50" s="78">
        <f t="shared" ref="H50" si="0">+E50*F50</f>
        <v>0</v>
      </c>
    </row>
    <row r="51" spans="2:8" s="14" customFormat="1" ht="15">
      <c r="B51" s="13"/>
      <c r="C51" s="43"/>
      <c r="D51" s="74"/>
      <c r="E51" s="77"/>
      <c r="F51" s="78"/>
      <c r="G51" s="79"/>
      <c r="H51" s="78"/>
    </row>
    <row r="52" spans="2:8" ht="51">
      <c r="B52" s="13" t="s">
        <v>27</v>
      </c>
      <c r="C52" s="12" t="s">
        <v>91</v>
      </c>
      <c r="D52" s="5" t="s">
        <v>29</v>
      </c>
      <c r="E52" s="21">
        <v>439</v>
      </c>
      <c r="F52" s="76"/>
      <c r="G52" s="76"/>
      <c r="H52" s="76">
        <f>+E52*F52</f>
        <v>0</v>
      </c>
    </row>
    <row r="53" spans="2:8">
      <c r="B53" s="13"/>
      <c r="F53" s="76"/>
      <c r="G53" s="76"/>
      <c r="H53" s="76"/>
    </row>
    <row r="54" spans="2:8" ht="25.5">
      <c r="B54" s="13" t="s">
        <v>28</v>
      </c>
      <c r="C54" s="80" t="s">
        <v>92</v>
      </c>
      <c r="D54" s="74" t="s">
        <v>16</v>
      </c>
      <c r="E54" s="21">
        <v>50</v>
      </c>
      <c r="F54" s="76"/>
      <c r="G54" s="76"/>
      <c r="H54" s="76">
        <f>+E54*F54</f>
        <v>0</v>
      </c>
    </row>
    <row r="55" spans="2:8" s="14" customFormat="1" ht="15">
      <c r="B55" s="13"/>
      <c r="C55" s="80"/>
      <c r="D55" s="74"/>
      <c r="E55" s="81"/>
      <c r="F55" s="78"/>
      <c r="G55" s="79"/>
      <c r="H55" s="78"/>
    </row>
    <row r="56" spans="2:8" s="14" customFormat="1" ht="63.75">
      <c r="B56" s="13" t="s">
        <v>33</v>
      </c>
      <c r="C56" s="82" t="s">
        <v>39</v>
      </c>
      <c r="D56" s="74" t="s">
        <v>107</v>
      </c>
      <c r="E56" s="21">
        <v>4</v>
      </c>
      <c r="F56" s="76"/>
      <c r="G56" s="76"/>
      <c r="H56" s="76">
        <f>+E56*F56</f>
        <v>0</v>
      </c>
    </row>
    <row r="57" spans="2:8" s="14" customFormat="1" ht="15">
      <c r="B57" s="13"/>
      <c r="C57" s="80"/>
      <c r="D57" s="74"/>
      <c r="E57" s="81"/>
      <c r="F57" s="78"/>
      <c r="G57" s="79"/>
      <c r="H57" s="78"/>
    </row>
    <row r="58" spans="2:8" s="14" customFormat="1" ht="38.25">
      <c r="B58" s="13" t="s">
        <v>34</v>
      </c>
      <c r="C58" s="82" t="s">
        <v>93</v>
      </c>
      <c r="D58" s="74" t="s">
        <v>16</v>
      </c>
      <c r="E58" s="21">
        <v>150</v>
      </c>
      <c r="F58" s="76"/>
      <c r="G58" s="76"/>
      <c r="H58" s="76">
        <f>+E58*F58</f>
        <v>0</v>
      </c>
    </row>
    <row r="59" spans="2:8" s="14" customFormat="1" ht="15">
      <c r="B59" s="13"/>
      <c r="C59" s="80"/>
      <c r="D59" s="74"/>
      <c r="E59" s="81"/>
      <c r="F59" s="78"/>
      <c r="G59" s="79"/>
      <c r="H59" s="78"/>
    </row>
    <row r="60" spans="2:8" s="14" customFormat="1" ht="25.5">
      <c r="B60" s="13" t="s">
        <v>35</v>
      </c>
      <c r="C60" s="80" t="s">
        <v>41</v>
      </c>
      <c r="D60" s="74" t="s">
        <v>19</v>
      </c>
      <c r="E60" s="81">
        <v>1</v>
      </c>
      <c r="F60" s="78"/>
      <c r="G60" s="79"/>
      <c r="H60" s="78">
        <f t="shared" ref="H60" si="1">+E60*F60</f>
        <v>0</v>
      </c>
    </row>
    <row r="61" spans="2:8">
      <c r="B61" s="13"/>
      <c r="F61" s="76"/>
      <c r="G61" s="76"/>
      <c r="H61" s="76"/>
    </row>
    <row r="62" spans="2:8" ht="107.45" customHeight="1">
      <c r="B62" s="13" t="s">
        <v>36</v>
      </c>
      <c r="C62" s="80" t="s">
        <v>40</v>
      </c>
      <c r="D62" s="5" t="s">
        <v>19</v>
      </c>
      <c r="E62" s="21">
        <v>1</v>
      </c>
      <c r="F62" s="76"/>
      <c r="G62" s="76"/>
      <c r="H62" s="76">
        <f>+E62*F62</f>
        <v>0</v>
      </c>
    </row>
    <row r="63" spans="2:8" ht="13.5" thickBot="1"/>
    <row r="64" spans="2:8" s="14" customFormat="1" ht="15.75" thickBot="1">
      <c r="B64" s="83"/>
      <c r="C64" s="84" t="s">
        <v>31</v>
      </c>
      <c r="D64" s="85"/>
      <c r="E64" s="86"/>
      <c r="F64" s="87"/>
      <c r="G64" s="87"/>
      <c r="H64" s="88">
        <f>SUM(H43:H63)</f>
        <v>0</v>
      </c>
    </row>
    <row r="67" spans="2:8" s="1" customFormat="1">
      <c r="B67" s="67"/>
      <c r="C67" s="89" t="s">
        <v>94</v>
      </c>
      <c r="D67" s="90"/>
      <c r="E67" s="91"/>
      <c r="F67" s="92"/>
      <c r="G67" s="92"/>
      <c r="H67" s="93"/>
    </row>
    <row r="68" spans="2:8">
      <c r="B68" s="2"/>
      <c r="C68" s="11"/>
    </row>
    <row r="69" spans="2:8">
      <c r="B69" s="34" t="s">
        <v>22</v>
      </c>
      <c r="C69" s="12" t="s">
        <v>0</v>
      </c>
      <c r="D69" s="5" t="s">
        <v>2</v>
      </c>
      <c r="E69" s="21" t="s">
        <v>1</v>
      </c>
      <c r="H69" s="73" t="s">
        <v>3</v>
      </c>
    </row>
    <row r="70" spans="2:8">
      <c r="B70" s="2"/>
      <c r="C70" s="11"/>
      <c r="D70" s="4"/>
      <c r="E70" s="27"/>
      <c r="F70" s="3"/>
      <c r="G70" s="3"/>
      <c r="H70" s="3"/>
    </row>
    <row r="71" spans="2:8" ht="63.75">
      <c r="B71" s="13" t="s">
        <v>23</v>
      </c>
      <c r="C71" s="43" t="s">
        <v>45</v>
      </c>
      <c r="D71" s="5" t="s">
        <v>13</v>
      </c>
      <c r="E71" s="21">
        <v>580.71578130276623</v>
      </c>
      <c r="F71" s="76"/>
      <c r="G71" s="76"/>
      <c r="H71" s="76">
        <f>+E71*F71</f>
        <v>0</v>
      </c>
    </row>
    <row r="72" spans="2:8">
      <c r="B72" s="2"/>
      <c r="C72" s="11"/>
      <c r="D72" s="4"/>
      <c r="E72" s="27"/>
      <c r="F72" s="16"/>
      <c r="G72" s="16"/>
      <c r="H72" s="16"/>
    </row>
    <row r="73" spans="2:8" ht="67.150000000000006" customHeight="1">
      <c r="B73" s="13" t="s">
        <v>24</v>
      </c>
      <c r="C73" s="43" t="s">
        <v>46</v>
      </c>
      <c r="D73" s="5" t="s">
        <v>13</v>
      </c>
      <c r="E73" s="21">
        <v>81.484800000000007</v>
      </c>
      <c r="F73" s="76"/>
      <c r="G73" s="76"/>
      <c r="H73" s="76">
        <f>+E73*F73</f>
        <v>0</v>
      </c>
    </row>
    <row r="74" spans="2:8">
      <c r="B74" s="2"/>
      <c r="C74" s="11"/>
      <c r="D74" s="4"/>
      <c r="E74" s="27"/>
      <c r="F74" s="16"/>
      <c r="G74" s="16"/>
      <c r="H74" s="16"/>
    </row>
    <row r="75" spans="2:8" ht="63.75">
      <c r="B75" s="13" t="s">
        <v>25</v>
      </c>
      <c r="C75" s="12" t="s">
        <v>47</v>
      </c>
      <c r="D75" s="5" t="s">
        <v>13</v>
      </c>
      <c r="E75" s="21">
        <v>72.672455700307367</v>
      </c>
      <c r="F75" s="76"/>
      <c r="G75" s="76"/>
      <c r="H75" s="76">
        <f>+E75*F75</f>
        <v>0</v>
      </c>
    </row>
    <row r="76" spans="2:8">
      <c r="B76" s="2"/>
      <c r="F76" s="16"/>
      <c r="G76" s="16"/>
      <c r="H76" s="16"/>
    </row>
    <row r="77" spans="2:8" ht="28.15" customHeight="1">
      <c r="B77" s="13" t="s">
        <v>26</v>
      </c>
      <c r="C77" s="43" t="s">
        <v>43</v>
      </c>
      <c r="D77" s="5" t="s">
        <v>14</v>
      </c>
      <c r="E77" s="21">
        <v>183</v>
      </c>
      <c r="F77" s="76"/>
      <c r="G77" s="76"/>
      <c r="H77" s="76">
        <f>+E77*F77</f>
        <v>0</v>
      </c>
    </row>
    <row r="78" spans="2:8">
      <c r="B78" s="2"/>
      <c r="F78" s="16"/>
      <c r="G78" s="16"/>
      <c r="H78" s="16"/>
    </row>
    <row r="79" spans="2:8" ht="71.45" customHeight="1">
      <c r="B79" s="13" t="s">
        <v>27</v>
      </c>
      <c r="C79" s="80" t="s">
        <v>53</v>
      </c>
      <c r="D79" s="5" t="s">
        <v>13</v>
      </c>
      <c r="E79" s="21">
        <v>110.49874981731605</v>
      </c>
      <c r="F79" s="76"/>
      <c r="G79" s="76"/>
      <c r="H79" s="76">
        <f>+E79*F79</f>
        <v>0</v>
      </c>
    </row>
    <row r="80" spans="2:8">
      <c r="B80" s="2"/>
      <c r="F80" s="16"/>
      <c r="G80" s="16"/>
      <c r="H80" s="16"/>
    </row>
    <row r="81" spans="2:8" ht="63.75">
      <c r="B81" s="13" t="s">
        <v>28</v>
      </c>
      <c r="C81" s="12" t="s">
        <v>58</v>
      </c>
      <c r="D81" s="5" t="s">
        <v>13</v>
      </c>
      <c r="E81" s="21">
        <v>381.09100718575746</v>
      </c>
      <c r="F81" s="76"/>
      <c r="G81" s="76"/>
      <c r="H81" s="76">
        <f>+E81*F81</f>
        <v>0</v>
      </c>
    </row>
    <row r="82" spans="2:8">
      <c r="B82" s="2"/>
      <c r="F82" s="16"/>
      <c r="G82" s="16"/>
      <c r="H82" s="16"/>
    </row>
    <row r="83" spans="2:8" ht="67.900000000000006" customHeight="1">
      <c r="B83" s="13" t="s">
        <v>33</v>
      </c>
      <c r="C83" s="12" t="s">
        <v>108</v>
      </c>
      <c r="D83" s="94" t="s">
        <v>13</v>
      </c>
      <c r="E83" s="21">
        <v>58.634529079556614</v>
      </c>
      <c r="F83" s="76"/>
      <c r="G83" s="76"/>
      <c r="H83" s="76">
        <f>+E83*F83</f>
        <v>0</v>
      </c>
    </row>
    <row r="84" spans="2:8">
      <c r="B84" s="2"/>
      <c r="F84" s="16"/>
      <c r="G84" s="16"/>
      <c r="H84" s="16"/>
    </row>
    <row r="85" spans="2:8" ht="51">
      <c r="B85" s="13" t="s">
        <v>34</v>
      </c>
      <c r="C85" s="12" t="s">
        <v>60</v>
      </c>
      <c r="D85" s="5" t="s">
        <v>13</v>
      </c>
      <c r="E85" s="21">
        <v>701.47352160508717</v>
      </c>
      <c r="F85" s="76"/>
      <c r="G85" s="76"/>
      <c r="H85" s="76">
        <f>+E85*F85</f>
        <v>0</v>
      </c>
    </row>
    <row r="86" spans="2:8">
      <c r="B86" s="2"/>
      <c r="C86" s="12" t="s">
        <v>61</v>
      </c>
      <c r="F86" s="16"/>
      <c r="G86" s="16"/>
      <c r="H86" s="16"/>
    </row>
    <row r="87" spans="2:8" s="29" customFormat="1" ht="63.75">
      <c r="B87" s="13" t="s">
        <v>35</v>
      </c>
      <c r="C87" s="95" t="s">
        <v>62</v>
      </c>
      <c r="D87" s="74" t="s">
        <v>13</v>
      </c>
      <c r="E87" s="96">
        <v>153.64999999999998</v>
      </c>
      <c r="F87" s="24"/>
      <c r="G87" s="24"/>
      <c r="H87" s="24">
        <f>+E87*F87</f>
        <v>0</v>
      </c>
    </row>
    <row r="88" spans="2:8" s="29" customFormat="1" ht="15">
      <c r="B88" s="66"/>
      <c r="C88" s="97"/>
      <c r="D88" s="74"/>
      <c r="E88" s="96"/>
      <c r="F88" s="30"/>
      <c r="G88" s="30"/>
      <c r="H88" s="30"/>
    </row>
    <row r="89" spans="2:8" s="56" customFormat="1" ht="54.75" customHeight="1">
      <c r="B89" s="13" t="s">
        <v>36</v>
      </c>
      <c r="C89" s="95" t="s">
        <v>63</v>
      </c>
      <c r="D89" s="74" t="s">
        <v>107</v>
      </c>
      <c r="E89" s="81">
        <v>439</v>
      </c>
      <c r="F89" s="24"/>
      <c r="G89" s="24"/>
      <c r="H89" s="24">
        <f>+E89*F89</f>
        <v>0</v>
      </c>
    </row>
    <row r="90" spans="2:8" s="56" customFormat="1">
      <c r="B90" s="66"/>
      <c r="C90" s="95"/>
      <c r="D90" s="74"/>
      <c r="E90" s="81"/>
      <c r="F90" s="24"/>
      <c r="G90" s="24"/>
      <c r="H90" s="24"/>
    </row>
    <row r="91" spans="2:8" s="29" customFormat="1" ht="63.75">
      <c r="B91" s="13" t="s">
        <v>42</v>
      </c>
      <c r="C91" s="95" t="s">
        <v>68</v>
      </c>
      <c r="D91" s="74" t="s">
        <v>107</v>
      </c>
      <c r="E91" s="81">
        <v>650</v>
      </c>
      <c r="F91" s="24"/>
      <c r="G91" s="24"/>
      <c r="H91" s="24">
        <f>+E91*F91</f>
        <v>0</v>
      </c>
    </row>
    <row r="92" spans="2:8" s="14" customFormat="1" ht="15">
      <c r="B92" s="2"/>
      <c r="C92" s="98"/>
      <c r="D92" s="74"/>
      <c r="E92" s="81"/>
      <c r="F92" s="16"/>
      <c r="G92" s="16"/>
      <c r="H92" s="16"/>
    </row>
    <row r="93" spans="2:8" s="14" customFormat="1" ht="38.25">
      <c r="B93" s="13" t="s">
        <v>50</v>
      </c>
      <c r="C93" s="80" t="s">
        <v>55</v>
      </c>
      <c r="D93" s="74" t="s">
        <v>107</v>
      </c>
      <c r="E93" s="81">
        <v>211</v>
      </c>
      <c r="F93" s="76"/>
      <c r="G93" s="76"/>
      <c r="H93" s="76">
        <f>+E93*F93</f>
        <v>0</v>
      </c>
    </row>
    <row r="94" spans="2:8" s="14" customFormat="1" ht="15">
      <c r="B94" s="2"/>
      <c r="C94" s="15"/>
      <c r="D94" s="74"/>
      <c r="E94" s="81"/>
      <c r="F94" s="16"/>
      <c r="G94" s="16"/>
      <c r="H94" s="16"/>
    </row>
    <row r="95" spans="2:8" s="14" customFormat="1" ht="55.9" customHeight="1">
      <c r="B95" s="13" t="s">
        <v>51</v>
      </c>
      <c r="C95" s="80" t="s">
        <v>64</v>
      </c>
      <c r="D95" s="74" t="s">
        <v>107</v>
      </c>
      <c r="E95" s="99">
        <v>439</v>
      </c>
      <c r="F95" s="76"/>
      <c r="G95" s="76"/>
      <c r="H95" s="76">
        <f>+E95*F95</f>
        <v>0</v>
      </c>
    </row>
    <row r="96" spans="2:8" s="14" customFormat="1" ht="15">
      <c r="B96" s="2"/>
      <c r="C96" s="98"/>
      <c r="D96" s="74"/>
      <c r="E96" s="99"/>
      <c r="F96" s="16"/>
      <c r="G96" s="16"/>
      <c r="H96" s="16"/>
    </row>
    <row r="97" spans="1:8" s="14" customFormat="1" ht="63.75">
      <c r="B97" s="13" t="s">
        <v>52</v>
      </c>
      <c r="C97" s="80" t="s">
        <v>65</v>
      </c>
      <c r="D97" s="74" t="s">
        <v>107</v>
      </c>
      <c r="E97" s="81">
        <v>650</v>
      </c>
      <c r="F97" s="76"/>
      <c r="G97" s="76"/>
      <c r="H97" s="76">
        <f t="shared" ref="H97" si="2">+E97*F97</f>
        <v>0</v>
      </c>
    </row>
    <row r="98" spans="1:8" s="14" customFormat="1" ht="15">
      <c r="B98" s="2"/>
      <c r="C98" s="80"/>
      <c r="D98" s="74"/>
      <c r="E98" s="81"/>
      <c r="F98" s="76"/>
      <c r="G98" s="76"/>
      <c r="H98" s="76"/>
    </row>
    <row r="99" spans="1:8" s="14" customFormat="1" ht="38.25">
      <c r="B99" s="13" t="s">
        <v>56</v>
      </c>
      <c r="C99" s="80" t="s">
        <v>18</v>
      </c>
      <c r="D99" s="74" t="s">
        <v>7</v>
      </c>
      <c r="E99" s="81">
        <v>30</v>
      </c>
      <c r="F99" s="76"/>
      <c r="G99" s="76"/>
      <c r="H99" s="76">
        <f t="shared" ref="H99" si="3">+E99*F99</f>
        <v>0</v>
      </c>
    </row>
    <row r="100" spans="1:8" ht="13.5" thickBot="1"/>
    <row r="101" spans="1:8" s="1" customFormat="1" ht="13.5" thickBot="1">
      <c r="B101" s="37"/>
      <c r="C101" s="129" t="s">
        <v>67</v>
      </c>
      <c r="D101" s="129"/>
      <c r="E101" s="130"/>
      <c r="F101" s="130"/>
      <c r="G101" s="31"/>
      <c r="H101" s="33">
        <f>SUM(H70:H100)</f>
        <v>0</v>
      </c>
    </row>
    <row r="103" spans="1:8">
      <c r="B103" s="100"/>
      <c r="C103" s="38" t="s">
        <v>69</v>
      </c>
      <c r="D103" s="74"/>
      <c r="E103" s="101"/>
      <c r="F103" s="102"/>
      <c r="G103" s="103"/>
      <c r="H103" s="104"/>
    </row>
    <row r="104" spans="1:8" ht="133.9" customHeight="1">
      <c r="B104" s="100"/>
      <c r="C104" s="105" t="s">
        <v>70</v>
      </c>
      <c r="D104" s="74"/>
      <c r="E104" s="101"/>
      <c r="F104" s="102"/>
      <c r="G104" s="103"/>
      <c r="H104" s="104"/>
    </row>
    <row r="107" spans="1:8">
      <c r="A107" s="1"/>
      <c r="B107" s="67"/>
      <c r="C107" s="89" t="s">
        <v>110</v>
      </c>
      <c r="D107" s="90"/>
      <c r="E107" s="91"/>
      <c r="F107" s="92"/>
      <c r="G107" s="92"/>
      <c r="H107" s="93"/>
    </row>
    <row r="109" spans="1:8">
      <c r="B109" s="34" t="s">
        <v>22</v>
      </c>
      <c r="C109" s="12" t="s">
        <v>0</v>
      </c>
      <c r="D109" s="5" t="s">
        <v>2</v>
      </c>
      <c r="E109" s="21" t="s">
        <v>1</v>
      </c>
      <c r="F109" s="73" t="s">
        <v>5</v>
      </c>
      <c r="H109" s="73" t="s">
        <v>3</v>
      </c>
    </row>
    <row r="111" spans="1:8" ht="66" customHeight="1">
      <c r="B111" s="100" t="s">
        <v>23</v>
      </c>
      <c r="C111" s="106" t="s">
        <v>73</v>
      </c>
      <c r="D111" s="107"/>
      <c r="E111" s="108"/>
      <c r="F111" s="109"/>
      <c r="G111" s="104"/>
      <c r="H111" s="78"/>
    </row>
    <row r="112" spans="1:8">
      <c r="B112" s="100"/>
      <c r="C112" s="106" t="s">
        <v>72</v>
      </c>
      <c r="D112" s="107" t="s">
        <v>4</v>
      </c>
      <c r="E112" s="108">
        <v>3</v>
      </c>
      <c r="F112" s="109"/>
      <c r="G112" s="104"/>
      <c r="H112" s="78">
        <f>+E112*F112</f>
        <v>0</v>
      </c>
    </row>
    <row r="113" spans="2:11">
      <c r="C113" s="12" t="s">
        <v>71</v>
      </c>
      <c r="D113" s="5" t="s">
        <v>4</v>
      </c>
      <c r="E113" s="108">
        <v>1</v>
      </c>
      <c r="F113" s="109"/>
      <c r="G113" s="104"/>
      <c r="H113" s="78">
        <f>+E113*F113</f>
        <v>0</v>
      </c>
    </row>
    <row r="115" spans="2:11" ht="105.6" customHeight="1">
      <c r="B115" s="100" t="s">
        <v>24</v>
      </c>
      <c r="C115" s="43" t="s">
        <v>76</v>
      </c>
      <c r="F115" s="109"/>
      <c r="G115" s="104"/>
      <c r="H115" s="78"/>
    </row>
    <row r="116" spans="2:11" ht="106.9" customHeight="1">
      <c r="B116" s="100"/>
      <c r="C116" s="43" t="s">
        <v>77</v>
      </c>
      <c r="D116" s="5" t="s">
        <v>4</v>
      </c>
      <c r="E116" s="21">
        <v>1</v>
      </c>
      <c r="F116" s="109"/>
      <c r="G116" s="104"/>
      <c r="H116" s="78">
        <f>+E116*F116</f>
        <v>0</v>
      </c>
    </row>
    <row r="117" spans="2:11">
      <c r="F117" s="109"/>
      <c r="G117" s="104"/>
      <c r="H117" s="78"/>
    </row>
    <row r="118" spans="2:11" ht="81.599999999999994" customHeight="1">
      <c r="B118" s="100" t="s">
        <v>25</v>
      </c>
      <c r="C118" s="106" t="s">
        <v>74</v>
      </c>
      <c r="D118" s="5" t="s">
        <v>4</v>
      </c>
      <c r="E118" s="21">
        <v>1</v>
      </c>
      <c r="F118" s="109"/>
      <c r="G118" s="104"/>
      <c r="H118" s="78">
        <f>+E118*F118</f>
        <v>0</v>
      </c>
    </row>
    <row r="120" spans="2:11" ht="40.9" customHeight="1">
      <c r="B120" s="100" t="s">
        <v>26</v>
      </c>
      <c r="C120" s="106" t="s">
        <v>75</v>
      </c>
      <c r="D120" s="5" t="s">
        <v>4</v>
      </c>
      <c r="E120" s="21">
        <v>1</v>
      </c>
      <c r="F120" s="109"/>
      <c r="G120" s="104"/>
      <c r="H120" s="78">
        <f>+E120*F120</f>
        <v>0</v>
      </c>
    </row>
    <row r="122" spans="2:11" ht="40.9" customHeight="1">
      <c r="B122" s="100" t="s">
        <v>27</v>
      </c>
      <c r="C122" s="106" t="s">
        <v>75</v>
      </c>
      <c r="D122" s="5" t="s">
        <v>4</v>
      </c>
      <c r="E122" s="21">
        <v>1</v>
      </c>
      <c r="F122" s="109"/>
      <c r="G122" s="104"/>
      <c r="H122" s="78">
        <f>+E122*F122</f>
        <v>0</v>
      </c>
    </row>
    <row r="124" spans="2:11" ht="25.5">
      <c r="B124" s="100" t="s">
        <v>28</v>
      </c>
      <c r="C124" s="12" t="s">
        <v>17</v>
      </c>
      <c r="D124" s="5" t="s">
        <v>4</v>
      </c>
      <c r="E124" s="21">
        <v>2</v>
      </c>
      <c r="F124" s="109"/>
      <c r="G124" s="104"/>
      <c r="H124" s="78">
        <f>+E124*F124</f>
        <v>0</v>
      </c>
    </row>
    <row r="126" spans="2:11" ht="38.25">
      <c r="B126" s="100" t="s">
        <v>33</v>
      </c>
      <c r="C126" s="12" t="s">
        <v>80</v>
      </c>
      <c r="D126" s="5" t="s">
        <v>4</v>
      </c>
      <c r="E126" s="21">
        <v>3</v>
      </c>
      <c r="F126" s="109"/>
      <c r="G126" s="104"/>
      <c r="H126" s="78">
        <f t="shared" ref="H126" si="4">+E126*F126</f>
        <v>0</v>
      </c>
    </row>
    <row r="127" spans="2:11">
      <c r="B127" s="100"/>
      <c r="F127" s="109"/>
      <c r="G127" s="104"/>
      <c r="H127" s="78"/>
      <c r="J127" s="119"/>
      <c r="K127" s="120"/>
    </row>
    <row r="128" spans="2:11" s="121" customFormat="1" ht="51">
      <c r="B128" s="100" t="s">
        <v>34</v>
      </c>
      <c r="C128" s="123" t="s">
        <v>111</v>
      </c>
      <c r="D128" s="124"/>
      <c r="E128" s="125"/>
      <c r="F128" s="126"/>
      <c r="G128" s="127"/>
      <c r="H128" s="128"/>
    </row>
    <row r="129" spans="2:8" s="121" customFormat="1" ht="15">
      <c r="B129" s="122"/>
      <c r="C129" s="123" t="s">
        <v>112</v>
      </c>
      <c r="D129" s="124" t="s">
        <v>19</v>
      </c>
      <c r="E129" s="125">
        <v>4</v>
      </c>
      <c r="F129" s="109"/>
      <c r="G129" s="104"/>
      <c r="H129" s="78">
        <f t="shared" ref="H129:H130" si="5">+E129*F129</f>
        <v>0</v>
      </c>
    </row>
    <row r="130" spans="2:8" s="121" customFormat="1" ht="15">
      <c r="B130" s="122"/>
      <c r="C130" s="123" t="s">
        <v>113</v>
      </c>
      <c r="D130" s="124" t="s">
        <v>19</v>
      </c>
      <c r="E130" s="125">
        <v>5</v>
      </c>
      <c r="F130" s="109"/>
      <c r="G130" s="104"/>
      <c r="H130" s="78">
        <f t="shared" si="5"/>
        <v>0</v>
      </c>
    </row>
    <row r="131" spans="2:8" ht="13.5" thickBot="1"/>
    <row r="132" spans="2:8" s="1" customFormat="1" ht="13.5" thickBot="1">
      <c r="B132" s="37"/>
      <c r="C132" s="129" t="s">
        <v>79</v>
      </c>
      <c r="D132" s="129"/>
      <c r="E132" s="130"/>
      <c r="F132" s="130"/>
      <c r="G132" s="31"/>
      <c r="H132" s="33">
        <f>SUM(H110:H131)</f>
        <v>0</v>
      </c>
    </row>
    <row r="135" spans="2:8">
      <c r="B135" s="32" t="s">
        <v>27</v>
      </c>
      <c r="C135" s="47" t="s">
        <v>11</v>
      </c>
      <c r="D135" s="110"/>
      <c r="E135" s="111"/>
      <c r="F135" s="112"/>
      <c r="G135" s="112"/>
      <c r="H135" s="113"/>
    </row>
    <row r="137" spans="2:8">
      <c r="B137" s="34" t="s">
        <v>89</v>
      </c>
      <c r="C137" s="12" t="s">
        <v>0</v>
      </c>
      <c r="D137" s="5" t="s">
        <v>2</v>
      </c>
      <c r="E137" s="21" t="s">
        <v>1</v>
      </c>
      <c r="F137" s="73" t="s">
        <v>5</v>
      </c>
      <c r="H137" s="73" t="s">
        <v>3</v>
      </c>
    </row>
    <row r="139" spans="2:8" ht="38.25">
      <c r="B139" s="100" t="s">
        <v>23</v>
      </c>
      <c r="C139" s="43" t="s">
        <v>88</v>
      </c>
      <c r="D139" s="74" t="s">
        <v>86</v>
      </c>
      <c r="E139" s="101">
        <v>1</v>
      </c>
      <c r="H139" s="78">
        <f>+E139*F139</f>
        <v>0</v>
      </c>
    </row>
    <row r="140" spans="2:8">
      <c r="B140" s="114"/>
      <c r="C140" s="43"/>
      <c r="D140" s="74"/>
      <c r="E140" s="101"/>
      <c r="H140" s="78"/>
    </row>
    <row r="141" spans="2:8" ht="25.5">
      <c r="B141" s="100" t="s">
        <v>24</v>
      </c>
      <c r="C141" s="43" t="s">
        <v>87</v>
      </c>
      <c r="D141" s="74" t="s">
        <v>107</v>
      </c>
      <c r="E141" s="101">
        <v>450</v>
      </c>
      <c r="H141" s="78">
        <f t="shared" ref="H141" si="6">+E141*F141</f>
        <v>0</v>
      </c>
    </row>
    <row r="142" spans="2:8">
      <c r="B142" s="2"/>
      <c r="C142" s="11"/>
      <c r="D142" s="4"/>
      <c r="E142" s="27"/>
      <c r="H142" s="78"/>
    </row>
    <row r="143" spans="2:8" ht="38.25">
      <c r="B143" s="100" t="s">
        <v>25</v>
      </c>
      <c r="C143" s="12" t="s">
        <v>85</v>
      </c>
      <c r="D143" s="5" t="s">
        <v>16</v>
      </c>
      <c r="E143" s="21">
        <v>185</v>
      </c>
      <c r="H143" s="78">
        <f t="shared" ref="H143" si="7">+E143*F143</f>
        <v>0</v>
      </c>
    </row>
    <row r="144" spans="2:8">
      <c r="B144" s="2"/>
      <c r="H144" s="78"/>
    </row>
    <row r="145" spans="2:8" ht="25.5">
      <c r="B145" s="100" t="s">
        <v>26</v>
      </c>
      <c r="C145" s="8" t="s">
        <v>84</v>
      </c>
      <c r="D145" s="7" t="s">
        <v>19</v>
      </c>
      <c r="E145" s="21">
        <v>1</v>
      </c>
      <c r="H145" s="78">
        <f t="shared" ref="H145" si="8">+E145*F145</f>
        <v>0</v>
      </c>
    </row>
    <row r="146" spans="2:8">
      <c r="B146" s="2"/>
      <c r="H146" s="78"/>
    </row>
    <row r="147" spans="2:8" ht="25.5">
      <c r="B147" s="100" t="s">
        <v>27</v>
      </c>
      <c r="C147" s="8" t="s">
        <v>20</v>
      </c>
      <c r="D147" s="7" t="s">
        <v>7</v>
      </c>
      <c r="E147" s="21">
        <v>20</v>
      </c>
      <c r="H147" s="78">
        <f t="shared" ref="H147" si="9">+E147*F147</f>
        <v>0</v>
      </c>
    </row>
    <row r="148" spans="2:8">
      <c r="B148" s="2"/>
      <c r="H148" s="78"/>
    </row>
    <row r="149" spans="2:8">
      <c r="B149" s="100" t="s">
        <v>28</v>
      </c>
      <c r="C149" s="12" t="s">
        <v>6</v>
      </c>
      <c r="D149" s="5" t="s">
        <v>7</v>
      </c>
      <c r="E149" s="21">
        <v>20</v>
      </c>
      <c r="H149" s="78">
        <f t="shared" ref="H149" si="10">+E149*F149</f>
        <v>0</v>
      </c>
    </row>
    <row r="150" spans="2:8" ht="13.5" thickBot="1"/>
    <row r="151" spans="2:8" s="1" customFormat="1" ht="13.5" thickBot="1">
      <c r="B151" s="37"/>
      <c r="C151" s="51" t="s">
        <v>90</v>
      </c>
      <c r="D151" s="50"/>
      <c r="E151" s="54"/>
      <c r="F151" s="52"/>
      <c r="G151" s="52"/>
      <c r="H151" s="33">
        <f>SUM(H139:H150)</f>
        <v>0</v>
      </c>
    </row>
    <row r="154" spans="2:8" ht="13.5" thickBot="1"/>
    <row r="155" spans="2:8" s="1" customFormat="1" ht="13.5" thickBot="1">
      <c r="B155" s="62" t="s">
        <v>103</v>
      </c>
      <c r="C155" s="63" t="s">
        <v>104</v>
      </c>
      <c r="D155" s="63"/>
      <c r="E155" s="64"/>
      <c r="F155" s="63"/>
      <c r="G155" s="63"/>
      <c r="H155" s="65"/>
    </row>
    <row r="156" spans="2:8">
      <c r="B156" s="115"/>
      <c r="D156" s="116"/>
      <c r="F156" s="76"/>
      <c r="G156" s="76"/>
      <c r="H156" s="76"/>
    </row>
    <row r="157" spans="2:8" s="1" customFormat="1">
      <c r="C157" s="6"/>
      <c r="D157" s="6"/>
      <c r="E157" s="26"/>
      <c r="F157" s="6"/>
      <c r="G157" s="6"/>
      <c r="H157" s="6"/>
    </row>
    <row r="158" spans="2:8" s="1" customFormat="1">
      <c r="B158" s="67"/>
      <c r="C158" s="68" t="s">
        <v>97</v>
      </c>
      <c r="D158" s="69"/>
      <c r="E158" s="70"/>
      <c r="F158" s="71"/>
      <c r="G158" s="71"/>
      <c r="H158" s="72"/>
    </row>
    <row r="160" spans="2:8">
      <c r="B160" s="34" t="s">
        <v>22</v>
      </c>
      <c r="C160" s="12" t="s">
        <v>0</v>
      </c>
      <c r="D160" s="5" t="s">
        <v>2</v>
      </c>
      <c r="E160" s="21" t="s">
        <v>1</v>
      </c>
      <c r="F160" s="73" t="s">
        <v>5</v>
      </c>
      <c r="H160" s="73" t="s">
        <v>3</v>
      </c>
    </row>
    <row r="161" spans="2:8">
      <c r="B161" s="2"/>
      <c r="C161" s="11"/>
      <c r="D161" s="4"/>
      <c r="E161" s="27"/>
      <c r="F161" s="3"/>
      <c r="G161" s="3"/>
      <c r="H161" s="3"/>
    </row>
    <row r="162" spans="2:8" ht="19.149999999999999" customHeight="1">
      <c r="B162" s="13" t="s">
        <v>23</v>
      </c>
      <c r="C162" s="12" t="s">
        <v>32</v>
      </c>
      <c r="D162" s="74" t="s">
        <v>16</v>
      </c>
      <c r="E162" s="75">
        <v>40</v>
      </c>
      <c r="F162" s="76"/>
      <c r="G162" s="76"/>
      <c r="H162" s="76">
        <f>+E162*F162</f>
        <v>0</v>
      </c>
    </row>
    <row r="163" spans="2:8">
      <c r="B163" s="13"/>
      <c r="F163" s="76"/>
      <c r="G163" s="76"/>
      <c r="H163" s="76"/>
    </row>
    <row r="164" spans="2:8">
      <c r="B164" s="13" t="s">
        <v>24</v>
      </c>
      <c r="C164" s="12" t="s">
        <v>37</v>
      </c>
      <c r="D164" s="5" t="s">
        <v>4</v>
      </c>
      <c r="E164" s="21">
        <v>4</v>
      </c>
      <c r="F164" s="76"/>
      <c r="G164" s="76"/>
      <c r="H164" s="76">
        <f>+E164*F164</f>
        <v>0</v>
      </c>
    </row>
    <row r="165" spans="2:8">
      <c r="B165" s="13"/>
      <c r="F165" s="76"/>
      <c r="G165" s="76"/>
      <c r="H165" s="76"/>
    </row>
    <row r="166" spans="2:8" ht="25.5">
      <c r="B166" s="13" t="s">
        <v>25</v>
      </c>
      <c r="C166" s="80" t="s">
        <v>92</v>
      </c>
      <c r="D166" s="74" t="s">
        <v>16</v>
      </c>
      <c r="E166" s="21">
        <v>50</v>
      </c>
      <c r="F166" s="76"/>
      <c r="G166" s="76"/>
      <c r="H166" s="76">
        <f>+E166*F166</f>
        <v>0</v>
      </c>
    </row>
    <row r="167" spans="2:8" s="14" customFormat="1" ht="15">
      <c r="B167" s="13"/>
      <c r="C167" s="80"/>
      <c r="D167" s="74"/>
      <c r="E167" s="81"/>
      <c r="F167" s="78"/>
      <c r="G167" s="79"/>
      <c r="H167" s="78"/>
    </row>
    <row r="168" spans="2:8" s="14" customFormat="1" ht="63.75">
      <c r="B168" s="13" t="s">
        <v>26</v>
      </c>
      <c r="C168" s="82" t="s">
        <v>39</v>
      </c>
      <c r="D168" s="74" t="s">
        <v>107</v>
      </c>
      <c r="E168" s="21">
        <v>10</v>
      </c>
      <c r="F168" s="76"/>
      <c r="G168" s="76"/>
      <c r="H168" s="76">
        <f>+E168*F168</f>
        <v>0</v>
      </c>
    </row>
    <row r="169" spans="2:8" s="14" customFormat="1" ht="15">
      <c r="B169" s="13"/>
      <c r="C169" s="80"/>
      <c r="D169" s="74"/>
      <c r="E169" s="81"/>
      <c r="F169" s="78"/>
      <c r="G169" s="79"/>
      <c r="H169" s="78"/>
    </row>
    <row r="170" spans="2:8" ht="25.5">
      <c r="B170" s="13" t="s">
        <v>27</v>
      </c>
      <c r="C170" s="80" t="s">
        <v>96</v>
      </c>
      <c r="D170" s="74" t="s">
        <v>107</v>
      </c>
      <c r="E170" s="21">
        <v>20</v>
      </c>
      <c r="F170" s="76"/>
      <c r="G170" s="76"/>
      <c r="H170" s="76">
        <f>+E170*F170</f>
        <v>0</v>
      </c>
    </row>
    <row r="171" spans="2:8" ht="13.5" thickBot="1"/>
    <row r="172" spans="2:8" s="14" customFormat="1" ht="15.75" thickBot="1">
      <c r="B172" s="83"/>
      <c r="C172" s="84" t="s">
        <v>98</v>
      </c>
      <c r="D172" s="85"/>
      <c r="E172" s="86"/>
      <c r="F172" s="87"/>
      <c r="G172" s="87"/>
      <c r="H172" s="88">
        <f>SUM(H161:H171)</f>
        <v>0</v>
      </c>
    </row>
    <row r="175" spans="2:8" s="1" customFormat="1">
      <c r="B175" s="67"/>
      <c r="C175" s="89" t="s">
        <v>95</v>
      </c>
      <c r="D175" s="90"/>
      <c r="E175" s="91"/>
      <c r="F175" s="92"/>
      <c r="G175" s="92"/>
      <c r="H175" s="93"/>
    </row>
    <row r="176" spans="2:8">
      <c r="B176" s="2"/>
      <c r="C176" s="11"/>
    </row>
    <row r="177" spans="2:8">
      <c r="B177" s="34" t="s">
        <v>22</v>
      </c>
      <c r="C177" s="12" t="s">
        <v>0</v>
      </c>
      <c r="D177" s="5" t="s">
        <v>2</v>
      </c>
      <c r="E177" s="21" t="s">
        <v>1</v>
      </c>
      <c r="F177" s="73" t="s">
        <v>5</v>
      </c>
      <c r="H177" s="73" t="s">
        <v>3</v>
      </c>
    </row>
    <row r="178" spans="2:8">
      <c r="B178" s="66"/>
      <c r="C178" s="11"/>
      <c r="D178" s="4"/>
      <c r="E178" s="27"/>
      <c r="F178" s="3"/>
      <c r="G178" s="3"/>
      <c r="H178" s="3"/>
    </row>
    <row r="179" spans="2:8" ht="66.599999999999994" customHeight="1">
      <c r="B179" s="13" t="s">
        <v>23</v>
      </c>
      <c r="C179" s="43" t="s">
        <v>48</v>
      </c>
      <c r="D179" s="5" t="s">
        <v>13</v>
      </c>
      <c r="E179" s="21">
        <v>20.310564796517887</v>
      </c>
      <c r="F179" s="76"/>
      <c r="G179" s="76"/>
      <c r="H179" s="76">
        <f>+E179*F179</f>
        <v>0</v>
      </c>
    </row>
    <row r="180" spans="2:8">
      <c r="B180" s="66"/>
      <c r="F180" s="16"/>
      <c r="G180" s="16"/>
      <c r="H180" s="16"/>
    </row>
    <row r="181" spans="2:8" ht="69" customHeight="1">
      <c r="B181" s="13" t="s">
        <v>24</v>
      </c>
      <c r="C181" s="12" t="s">
        <v>49</v>
      </c>
      <c r="D181" s="5" t="s">
        <v>13</v>
      </c>
      <c r="E181" s="21">
        <v>2.2567294218353209</v>
      </c>
      <c r="F181" s="76"/>
      <c r="G181" s="76"/>
      <c r="H181" s="76">
        <f>+E181*F181</f>
        <v>0</v>
      </c>
    </row>
    <row r="182" spans="2:8">
      <c r="B182" s="66"/>
      <c r="F182" s="16"/>
      <c r="G182" s="16"/>
      <c r="H182" s="16"/>
    </row>
    <row r="183" spans="2:8" ht="38.25">
      <c r="B183" s="13" t="s">
        <v>25</v>
      </c>
      <c r="C183" s="43" t="s">
        <v>44</v>
      </c>
      <c r="D183" s="5" t="s">
        <v>14</v>
      </c>
      <c r="E183" s="21">
        <v>18</v>
      </c>
      <c r="F183" s="76"/>
      <c r="G183" s="76"/>
      <c r="H183" s="76">
        <f>+E183*F183</f>
        <v>0</v>
      </c>
    </row>
    <row r="184" spans="2:8">
      <c r="B184" s="66"/>
      <c r="F184" s="16"/>
      <c r="G184" s="16"/>
      <c r="H184" s="16"/>
    </row>
    <row r="185" spans="2:8" ht="61.15" customHeight="1">
      <c r="B185" s="13" t="s">
        <v>26</v>
      </c>
      <c r="C185" s="80" t="s">
        <v>54</v>
      </c>
      <c r="D185" s="5" t="s">
        <v>13</v>
      </c>
      <c r="E185" s="21">
        <v>8.4895707332768993</v>
      </c>
      <c r="F185" s="76"/>
      <c r="G185" s="76"/>
      <c r="H185" s="76">
        <f>+E185*F185</f>
        <v>0</v>
      </c>
    </row>
    <row r="186" spans="2:8">
      <c r="B186" s="66"/>
      <c r="F186" s="16"/>
      <c r="G186" s="16"/>
      <c r="H186" s="16"/>
    </row>
    <row r="187" spans="2:8" ht="63.75">
      <c r="B187" s="13" t="s">
        <v>27</v>
      </c>
      <c r="C187" s="12" t="s">
        <v>57</v>
      </c>
      <c r="D187" s="5" t="s">
        <v>13</v>
      </c>
      <c r="E187" s="21">
        <v>4.9272032197767075</v>
      </c>
      <c r="F187" s="76"/>
      <c r="G187" s="76"/>
      <c r="H187" s="76">
        <f>+E187*F187</f>
        <v>0</v>
      </c>
    </row>
    <row r="188" spans="2:8">
      <c r="B188" s="66"/>
      <c r="F188" s="16"/>
      <c r="G188" s="16"/>
      <c r="H188" s="16"/>
    </row>
    <row r="189" spans="2:8" ht="53.45" customHeight="1">
      <c r="B189" s="13" t="s">
        <v>28</v>
      </c>
      <c r="C189" s="12" t="s">
        <v>109</v>
      </c>
      <c r="D189" s="94" t="s">
        <v>13</v>
      </c>
      <c r="E189" s="21">
        <v>9.1505202652996012</v>
      </c>
      <c r="F189" s="76"/>
      <c r="G189" s="76"/>
      <c r="H189" s="76">
        <f>+E189*F189</f>
        <v>0</v>
      </c>
    </row>
    <row r="190" spans="2:8">
      <c r="B190" s="66"/>
      <c r="F190" s="16"/>
      <c r="G190" s="16"/>
      <c r="H190" s="16"/>
    </row>
    <row r="191" spans="2:8" ht="51">
      <c r="B191" s="13" t="s">
        <v>33</v>
      </c>
      <c r="C191" s="12" t="s">
        <v>59</v>
      </c>
      <c r="D191" s="5" t="s">
        <v>13</v>
      </c>
      <c r="E191" s="21">
        <v>13.416773953053607</v>
      </c>
      <c r="F191" s="76"/>
      <c r="G191" s="76"/>
      <c r="H191" s="76">
        <f>+E191*F191</f>
        <v>0</v>
      </c>
    </row>
    <row r="192" spans="2:8" s="14" customFormat="1" ht="15">
      <c r="B192" s="66"/>
      <c r="C192" s="117"/>
      <c r="D192" s="74"/>
      <c r="E192" s="96"/>
      <c r="F192" s="16"/>
      <c r="G192" s="16"/>
      <c r="H192" s="16"/>
    </row>
    <row r="193" spans="1:8" s="29" customFormat="1" ht="38.25">
      <c r="B193" s="13" t="s">
        <v>34</v>
      </c>
      <c r="C193" s="95" t="s">
        <v>30</v>
      </c>
      <c r="D193" s="74" t="s">
        <v>107</v>
      </c>
      <c r="E193" s="81">
        <v>20</v>
      </c>
      <c r="F193" s="24"/>
      <c r="G193" s="24"/>
      <c r="H193" s="24">
        <f t="shared" ref="H193" si="11">+E193*F193</f>
        <v>0</v>
      </c>
    </row>
    <row r="194" spans="1:8" s="29" customFormat="1" ht="15">
      <c r="B194" s="66"/>
      <c r="C194" s="43"/>
      <c r="D194" s="74"/>
      <c r="E194" s="81"/>
      <c r="F194" s="30"/>
      <c r="G194" s="30"/>
      <c r="H194" s="30"/>
    </row>
    <row r="195" spans="1:8">
      <c r="B195" s="13" t="s">
        <v>35</v>
      </c>
      <c r="C195" s="17" t="s">
        <v>66</v>
      </c>
      <c r="D195" s="7" t="s">
        <v>29</v>
      </c>
      <c r="E195" s="21">
        <v>80</v>
      </c>
      <c r="F195" s="76"/>
      <c r="G195" s="76"/>
      <c r="H195" s="76">
        <f t="shared" ref="H195" si="12">+E195*F195</f>
        <v>0</v>
      </c>
    </row>
    <row r="196" spans="1:8" ht="13.5" thickBot="1">
      <c r="B196" s="118"/>
    </row>
    <row r="197" spans="1:8" s="1" customFormat="1" ht="13.5" thickBot="1">
      <c r="B197" s="37"/>
      <c r="C197" s="129" t="s">
        <v>105</v>
      </c>
      <c r="D197" s="129"/>
      <c r="E197" s="130"/>
      <c r="F197" s="130"/>
      <c r="G197" s="31"/>
      <c r="H197" s="33">
        <f>SUM(H178:H196)</f>
        <v>0</v>
      </c>
    </row>
    <row r="200" spans="1:8">
      <c r="A200" s="1"/>
      <c r="B200" s="67"/>
      <c r="C200" s="89" t="s">
        <v>106</v>
      </c>
      <c r="D200" s="90"/>
      <c r="E200" s="91"/>
      <c r="F200" s="92"/>
      <c r="G200" s="92"/>
      <c r="H200" s="93"/>
    </row>
    <row r="202" spans="1:8">
      <c r="B202" s="34" t="s">
        <v>22</v>
      </c>
      <c r="C202" s="12" t="s">
        <v>0</v>
      </c>
      <c r="D202" s="5" t="s">
        <v>2</v>
      </c>
      <c r="E202" s="21" t="s">
        <v>1</v>
      </c>
      <c r="F202" s="73" t="s">
        <v>5</v>
      </c>
      <c r="H202" s="73" t="s">
        <v>3</v>
      </c>
    </row>
    <row r="204" spans="1:8" ht="66" customHeight="1">
      <c r="B204" s="100" t="s">
        <v>23</v>
      </c>
      <c r="C204" s="106" t="s">
        <v>73</v>
      </c>
      <c r="D204" s="107"/>
      <c r="E204" s="108"/>
      <c r="F204" s="109"/>
      <c r="G204" s="104"/>
      <c r="H204" s="78"/>
    </row>
    <row r="205" spans="1:8">
      <c r="C205" s="12" t="s">
        <v>71</v>
      </c>
      <c r="D205" s="5" t="s">
        <v>4</v>
      </c>
      <c r="E205" s="108">
        <v>1</v>
      </c>
      <c r="F205" s="109"/>
      <c r="G205" s="104"/>
      <c r="H205" s="78">
        <f>+E205*F205</f>
        <v>0</v>
      </c>
    </row>
    <row r="207" spans="1:8" ht="25.5">
      <c r="B207" s="100" t="s">
        <v>24</v>
      </c>
      <c r="C207" s="12" t="s">
        <v>17</v>
      </c>
      <c r="D207" s="5" t="s">
        <v>4</v>
      </c>
      <c r="E207" s="21">
        <v>2</v>
      </c>
      <c r="F207" s="109"/>
      <c r="G207" s="104"/>
      <c r="H207" s="78">
        <f>+E207*F207</f>
        <v>0</v>
      </c>
    </row>
    <row r="209" spans="2:8" ht="38.25">
      <c r="B209" s="100" t="s">
        <v>25</v>
      </c>
      <c r="C209" s="12" t="s">
        <v>81</v>
      </c>
      <c r="D209" s="5" t="s">
        <v>4</v>
      </c>
      <c r="E209" s="21">
        <v>2</v>
      </c>
      <c r="F209" s="109"/>
      <c r="G209" s="104"/>
      <c r="H209" s="78">
        <f t="shared" ref="H209" si="13">+E209*F209</f>
        <v>0</v>
      </c>
    </row>
    <row r="210" spans="2:8">
      <c r="C210" s="106"/>
      <c r="D210" s="107"/>
      <c r="E210" s="108"/>
      <c r="F210" s="109"/>
      <c r="G210" s="104"/>
    </row>
    <row r="211" spans="2:8" ht="67.900000000000006" customHeight="1">
      <c r="B211" s="100" t="s">
        <v>26</v>
      </c>
      <c r="C211" s="105" t="s">
        <v>83</v>
      </c>
      <c r="D211" s="74" t="s">
        <v>16</v>
      </c>
      <c r="E211" s="101">
        <v>25</v>
      </c>
      <c r="H211" s="78">
        <f t="shared" ref="H211" si="14">+E211*F211</f>
        <v>0</v>
      </c>
    </row>
    <row r="212" spans="2:8">
      <c r="C212" s="106"/>
      <c r="D212" s="107"/>
      <c r="E212" s="108"/>
      <c r="F212" s="109"/>
      <c r="G212" s="104"/>
    </row>
    <row r="213" spans="2:8" ht="63.75">
      <c r="B213" s="100" t="s">
        <v>27</v>
      </c>
      <c r="C213" s="105" t="s">
        <v>82</v>
      </c>
      <c r="D213" s="74" t="s">
        <v>16</v>
      </c>
      <c r="E213" s="101">
        <v>25</v>
      </c>
      <c r="H213" s="78">
        <f t="shared" ref="H213" si="15">+E213*F213</f>
        <v>0</v>
      </c>
    </row>
    <row r="214" spans="2:8">
      <c r="C214" s="114"/>
      <c r="D214" s="114"/>
      <c r="E214" s="101"/>
      <c r="F214" s="109"/>
      <c r="G214" s="104"/>
    </row>
    <row r="215" spans="2:8" ht="89.25">
      <c r="B215" s="100" t="s">
        <v>28</v>
      </c>
      <c r="C215" s="105" t="s">
        <v>78</v>
      </c>
      <c r="D215" s="74" t="s">
        <v>107</v>
      </c>
      <c r="E215" s="101">
        <v>10</v>
      </c>
      <c r="H215" s="78">
        <f t="shared" ref="H215" si="16">+E215*F215</f>
        <v>0</v>
      </c>
    </row>
    <row r="216" spans="2:8" ht="13.5" thickBot="1"/>
    <row r="217" spans="2:8" s="1" customFormat="1" ht="13.5" thickBot="1">
      <c r="B217" s="37"/>
      <c r="C217" s="129" t="s">
        <v>79</v>
      </c>
      <c r="D217" s="129"/>
      <c r="E217" s="130"/>
      <c r="F217" s="130"/>
      <c r="G217" s="31"/>
      <c r="H217" s="33">
        <f>SUM(H203:H216)</f>
        <v>0</v>
      </c>
    </row>
  </sheetData>
  <mergeCells count="4">
    <mergeCell ref="C101:F101"/>
    <mergeCell ref="C197:F197"/>
    <mergeCell ref="C217:F217"/>
    <mergeCell ref="C132:F132"/>
  </mergeCells>
  <phoneticPr fontId="7" type="noConversion"/>
  <conditionalFormatting sqref="F40:H40">
    <cfRule type="cellIs" dxfId="16" priority="29" stopIfTrue="1" operator="equal">
      <formula>0</formula>
    </cfRule>
  </conditionalFormatting>
  <conditionalFormatting sqref="F49:H49">
    <cfRule type="cellIs" dxfId="15" priority="28" stopIfTrue="1" operator="equal">
      <formula>0</formula>
    </cfRule>
  </conditionalFormatting>
  <conditionalFormatting sqref="F50:H50">
    <cfRule type="cellIs" dxfId="14" priority="27" stopIfTrue="1" operator="equal">
      <formula>0</formula>
    </cfRule>
  </conditionalFormatting>
  <conditionalFormatting sqref="F51:H51">
    <cfRule type="cellIs" dxfId="13" priority="26" stopIfTrue="1" operator="equal">
      <formula>0</formula>
    </cfRule>
  </conditionalFormatting>
  <conditionalFormatting sqref="F55:H55">
    <cfRule type="cellIs" dxfId="12" priority="24" stopIfTrue="1" operator="equal">
      <formula>0</formula>
    </cfRule>
  </conditionalFormatting>
  <conditionalFormatting sqref="F64:H64">
    <cfRule type="cellIs" dxfId="11" priority="21" stopIfTrue="1" operator="equal">
      <formula>0</formula>
    </cfRule>
  </conditionalFormatting>
  <conditionalFormatting sqref="F67:H67">
    <cfRule type="cellIs" dxfId="10" priority="20" stopIfTrue="1" operator="equal">
      <formula>0</formula>
    </cfRule>
  </conditionalFormatting>
  <conditionalFormatting sqref="F59:H60">
    <cfRule type="cellIs" dxfId="9" priority="22" stopIfTrue="1" operator="equal">
      <formula>0</formula>
    </cfRule>
  </conditionalFormatting>
  <conditionalFormatting sqref="F158:H158">
    <cfRule type="cellIs" dxfId="8" priority="11" stopIfTrue="1" operator="equal">
      <formula>0</formula>
    </cfRule>
  </conditionalFormatting>
  <conditionalFormatting sqref="E95:E96">
    <cfRule type="cellIs" dxfId="7" priority="19" stopIfTrue="1" operator="equal">
      <formula>0</formula>
    </cfRule>
  </conditionalFormatting>
  <conditionalFormatting sqref="E91">
    <cfRule type="cellIs" dxfId="6" priority="18" stopIfTrue="1" operator="equal">
      <formula>0</formula>
    </cfRule>
  </conditionalFormatting>
  <conditionalFormatting sqref="F172:H172">
    <cfRule type="cellIs" dxfId="5" priority="5" stopIfTrue="1" operator="equal">
      <formula>0</formula>
    </cfRule>
  </conditionalFormatting>
  <conditionalFormatting sqref="F57:H57">
    <cfRule type="cellIs" dxfId="4" priority="15" stopIfTrue="1" operator="equal">
      <formula>0</formula>
    </cfRule>
  </conditionalFormatting>
  <conditionalFormatting sqref="F175:H175">
    <cfRule type="cellIs" dxfId="3" priority="14" stopIfTrue="1" operator="equal">
      <formula>0</formula>
    </cfRule>
  </conditionalFormatting>
  <conditionalFormatting sqref="F167:H167">
    <cfRule type="cellIs" dxfId="2" priority="7" stopIfTrue="1" operator="equal">
      <formula>0</formula>
    </cfRule>
  </conditionalFormatting>
  <conditionalFormatting sqref="F169:H169">
    <cfRule type="cellIs" dxfId="1" priority="2" stopIfTrue="1" operator="equal">
      <formula>0</formula>
    </cfRule>
  </conditionalFormatting>
  <conditionalFormatting sqref="F128:H128">
    <cfRule type="cellIs" dxfId="0" priority="1" stopIfTrue="1" operator="equal">
      <formula>0</formula>
    </cfRule>
  </conditionalFormatting>
  <printOptions horizontalCentered="1"/>
  <pageMargins left="0.78740157480314965" right="0.39370078740157483" top="0.98425196850393704" bottom="0.59055118110236227" header="0.39370078740157483" footer="0.39370078740157483"/>
  <pageSetup paperSize="9" scale="90" orientation="portrait" r:id="rId1"/>
  <headerFooter>
    <oddHeader>&amp;LJAVNI VODOVOD PO ERJAVČEVI ULICI V NOVI GORICI&amp;R3287K-S</oddHeader>
    <oddFooter>&amp;R&amp;P od &amp;N</oddFooter>
  </headerFooter>
  <rowBreaks count="8" manualBreakCount="8">
    <brk id="37" min="1" max="7" man="1"/>
    <brk id="65" min="1" max="7" man="1"/>
    <brk id="87" min="1" max="7" man="1"/>
    <brk id="105" min="1" max="7" man="1"/>
    <brk id="133" min="1" max="7" man="1"/>
    <brk id="153" min="1" max="7" man="1"/>
    <brk id="173" min="1" max="7" man="1"/>
    <brk id="198"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ponudba</vt:lpstr>
      <vt:lpstr>ponudba!Področje_tiskanja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zivec</cp:lastModifiedBy>
  <cp:lastPrinted>2017-06-06T07:06:31Z</cp:lastPrinted>
  <dcterms:created xsi:type="dcterms:W3CDTF">2008-01-21T07:46:20Z</dcterms:created>
  <dcterms:modified xsi:type="dcterms:W3CDTF">2018-03-09T14:50:58Z</dcterms:modified>
</cp:coreProperties>
</file>