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adri 2009-plan10" sheetId="1" r:id="rId1"/>
    <sheet name="kadri 2010" sheetId="2" r:id="rId2"/>
    <sheet name="kadri 2010-plan 201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<sst xmlns="http://schemas.openxmlformats.org/spreadsheetml/2006/main" count="147" uniqueCount="50">
  <si>
    <t>VII.</t>
  </si>
  <si>
    <t>ZOBOZDRAVNIK SPECIALIST</t>
  </si>
  <si>
    <t>ZOBOZDRAVNIK</t>
  </si>
  <si>
    <t>VI.</t>
  </si>
  <si>
    <t>VIŠJA MEDICINSKA SESTRA</t>
  </si>
  <si>
    <t>VIŠJI ZOBNI TEHNIK</t>
  </si>
  <si>
    <t>V.</t>
  </si>
  <si>
    <t>ZOBOTEHNIK</t>
  </si>
  <si>
    <t>I.-IV.</t>
  </si>
  <si>
    <t>SKUPAJ</t>
  </si>
  <si>
    <t xml:space="preserve">V. </t>
  </si>
  <si>
    <t>ZOBOZDRAVNIK NA SPECIALIZACIJI</t>
  </si>
  <si>
    <t>ZOBOZDRAVNIK-PRIPRAVNIK</t>
  </si>
  <si>
    <t>stopnja</t>
  </si>
  <si>
    <t>vrsta</t>
  </si>
  <si>
    <t>strokovna  izobrazba</t>
  </si>
  <si>
    <t>število zaposlenih</t>
  </si>
  <si>
    <t>na dan</t>
  </si>
  <si>
    <t>EKONOMSKI IN ADMINISTRATIVNI TEHNIKI</t>
  </si>
  <si>
    <t>EKONOMIST</t>
  </si>
  <si>
    <t>TEHNIČNI DELAVCI</t>
  </si>
  <si>
    <t>ZDRAVSTVENI DELAVCI IN SODELAVCI</t>
  </si>
  <si>
    <t>S  K  U  P  A   J</t>
  </si>
  <si>
    <t xml:space="preserve">NEZDRAVSTVENI DELAVCI </t>
  </si>
  <si>
    <t>sprememba</t>
  </si>
  <si>
    <t>struktura zaposlenih</t>
  </si>
  <si>
    <t>sprememba v %</t>
  </si>
  <si>
    <t>v %  na dan</t>
  </si>
  <si>
    <t>VIII.</t>
  </si>
  <si>
    <t>MAG.ZNANOSTI</t>
  </si>
  <si>
    <t>IV.</t>
  </si>
  <si>
    <t>I.</t>
  </si>
  <si>
    <t>DELAVCI BREZ IZOBRAZBE</t>
  </si>
  <si>
    <t>INŽ. RADIOLOGIJE</t>
  </si>
  <si>
    <t>ZDRAVSTVENI TEHNIK, ZOBNA ASISTENTKA</t>
  </si>
  <si>
    <t>ZOBNA ASISTENTKA</t>
  </si>
  <si>
    <t>DIPL. INŽ. RADIOLOGIJE</t>
  </si>
  <si>
    <t>priloga 2a</t>
  </si>
  <si>
    <t>DIPL. ZDRAVSTVENIK</t>
  </si>
  <si>
    <t>31.12.10-31.12.09</t>
  </si>
  <si>
    <t>priloga 2</t>
  </si>
  <si>
    <t>31.12.10 /31.12.09</t>
  </si>
  <si>
    <t>DIPL. MEDICINSKA SESTRA</t>
  </si>
  <si>
    <t>31.12.10- 31.12.09</t>
  </si>
  <si>
    <t>31.12.11- 31.12.10</t>
  </si>
  <si>
    <t>31.12.11 /31.12.10</t>
  </si>
  <si>
    <t>priloga 2b</t>
  </si>
  <si>
    <t xml:space="preserve">PREGLED  STANJA   ZAPOSLENIH (stanje na dan 31.12.2009 in plan 31.12.2010) </t>
  </si>
  <si>
    <t xml:space="preserve">PREGLED  STANJA   ZAPOSLENIH (stanje na dan 31.12.2009 in 31.12.2010) </t>
  </si>
  <si>
    <t>PREGLED  STANJA   ZAPOSLENIH (stanje na dan 31.12.2010 in plan 31.12.2011)</t>
  </si>
</sst>
</file>

<file path=xl/styles.xml><?xml version="1.0" encoding="utf-8"?>
<styleSheet xmlns="http://schemas.openxmlformats.org/spreadsheetml/2006/main">
  <numFmts count="4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#,##0.0"/>
    <numFmt numFmtId="175" formatCode="#,##0.000"/>
    <numFmt numFmtId="176" formatCode="#,##0.00_ ;[Red]\-#,##0.00\ "/>
    <numFmt numFmtId="177" formatCode="#,##0.0_ ;[Red]\-#,##0.0\ "/>
    <numFmt numFmtId="178" formatCode="#,##0_ ;[Red]\-#,##0\ "/>
    <numFmt numFmtId="179" formatCode="0.00_ ;[Red]\-0.00\ "/>
    <numFmt numFmtId="180" formatCode="dd/mm/yyyy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#0"/>
    <numFmt numFmtId="186" formatCode="000"/>
    <numFmt numFmtId="187" formatCode="0_ ;[Red]\-0\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</numFmts>
  <fonts count="10">
    <font>
      <sz val="10"/>
      <name val="Arial CE"/>
      <family val="0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i/>
      <sz val="11"/>
      <name val="Times New Roman CE"/>
      <family val="1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4" fontId="2" fillId="0" borderId="5" xfId="17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172" fontId="1" fillId="0" borderId="6" xfId="0" applyNumberFormat="1" applyFont="1" applyBorder="1" applyAlignment="1">
      <alignment horizontal="right" vertical="center"/>
    </xf>
    <xf numFmtId="172" fontId="2" fillId="0" borderId="6" xfId="0" applyNumberFormat="1" applyFont="1" applyBorder="1" applyAlignment="1">
      <alignment horizontal="right" vertical="center"/>
    </xf>
    <xf numFmtId="4" fontId="2" fillId="0" borderId="0" xfId="17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172" fontId="1" fillId="0" borderId="11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172" fontId="2" fillId="0" borderId="7" xfId="0" applyNumberFormat="1" applyFont="1" applyBorder="1" applyAlignment="1">
      <alignment horizontal="right" vertical="center"/>
    </xf>
    <xf numFmtId="4" fontId="3" fillId="0" borderId="3" xfId="20" applyNumberFormat="1" applyFont="1" applyBorder="1" applyAlignment="1">
      <alignment horizontal="right" vertical="center"/>
    </xf>
    <xf numFmtId="4" fontId="3" fillId="0" borderId="4" xfId="20" applyNumberFormat="1" applyFont="1" applyBorder="1" applyAlignment="1">
      <alignment horizontal="right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172" fontId="2" fillId="0" borderId="13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172" fontId="1" fillId="0" borderId="7" xfId="0" applyNumberFormat="1" applyFont="1" applyBorder="1" applyAlignment="1">
      <alignment horizontal="right" vertical="center"/>
    </xf>
    <xf numFmtId="14" fontId="1" fillId="0" borderId="8" xfId="0" applyNumberFormat="1" applyFont="1" applyBorder="1" applyAlignment="1">
      <alignment horizontal="center" vertical="center"/>
    </xf>
    <xf numFmtId="172" fontId="2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8"/>
  <sheetViews>
    <sheetView tabSelected="1" workbookViewId="0" topLeftCell="A6">
      <selection activeCell="C14" sqref="C14"/>
    </sheetView>
  </sheetViews>
  <sheetFormatPr defaultColWidth="9.00390625" defaultRowHeight="12.75"/>
  <cols>
    <col min="1" max="1" width="8.375" style="1" customWidth="1"/>
    <col min="2" max="2" width="43.625" style="1" customWidth="1"/>
    <col min="3" max="3" width="11.875" style="1" customWidth="1"/>
    <col min="4" max="4" width="12.00390625" style="1" customWidth="1"/>
    <col min="5" max="5" width="17.875" style="1" customWidth="1"/>
    <col min="6" max="6" width="11.75390625" style="1" customWidth="1"/>
    <col min="7" max="7" width="11.625" style="1" customWidth="1"/>
    <col min="8" max="8" width="18.125" style="1" customWidth="1"/>
    <col min="9" max="16384" width="9.125" style="1" customWidth="1"/>
  </cols>
  <sheetData>
    <row r="1" ht="15.75" hidden="1"/>
    <row r="2" ht="13.5" customHeight="1" hidden="1"/>
    <row r="3" ht="15.75" hidden="1"/>
    <row r="4" ht="15.75" hidden="1"/>
    <row r="5" ht="15.75" hidden="1"/>
    <row r="6" spans="1:8" s="5" customFormat="1" ht="19.5">
      <c r="A6" s="68" t="s">
        <v>47</v>
      </c>
      <c r="B6" s="68"/>
      <c r="C6" s="68"/>
      <c r="D6" s="68"/>
      <c r="E6" s="68"/>
      <c r="F6" s="68"/>
      <c r="G6" s="68"/>
      <c r="H6" s="68"/>
    </row>
    <row r="7" spans="1:8" s="5" customFormat="1" ht="15.75">
      <c r="A7" s="60"/>
      <c r="B7" s="61"/>
      <c r="C7" s="4"/>
      <c r="D7" s="4"/>
      <c r="H7" s="62" t="s">
        <v>40</v>
      </c>
    </row>
    <row r="8" spans="3:4" s="5" customFormat="1" ht="15.75">
      <c r="C8" s="4"/>
      <c r="D8" s="4"/>
    </row>
    <row r="9" spans="1:8" s="7" customFormat="1" ht="18.75" customHeight="1">
      <c r="A9" s="69" t="s">
        <v>15</v>
      </c>
      <c r="B9" s="70"/>
      <c r="C9" s="63" t="s">
        <v>16</v>
      </c>
      <c r="D9" s="64"/>
      <c r="E9" s="65"/>
      <c r="F9" s="63" t="s">
        <v>25</v>
      </c>
      <c r="G9" s="64"/>
      <c r="H9" s="65"/>
    </row>
    <row r="10" spans="1:8" s="8" customFormat="1" ht="18.75" customHeight="1">
      <c r="A10" s="71"/>
      <c r="B10" s="72"/>
      <c r="C10" s="66" t="s">
        <v>17</v>
      </c>
      <c r="D10" s="67"/>
      <c r="E10" s="31" t="s">
        <v>24</v>
      </c>
      <c r="F10" s="66" t="s">
        <v>27</v>
      </c>
      <c r="G10" s="67"/>
      <c r="H10" s="31" t="s">
        <v>26</v>
      </c>
    </row>
    <row r="11" spans="1:8" s="4" customFormat="1" ht="18.75" customHeight="1">
      <c r="A11" s="30" t="s">
        <v>13</v>
      </c>
      <c r="B11" s="30" t="s">
        <v>14</v>
      </c>
      <c r="C11" s="32">
        <v>40178</v>
      </c>
      <c r="D11" s="32">
        <v>40543</v>
      </c>
      <c r="E11" s="58" t="s">
        <v>39</v>
      </c>
      <c r="F11" s="49">
        <v>40178</v>
      </c>
      <c r="G11" s="50">
        <v>40543</v>
      </c>
      <c r="H11" s="51" t="s">
        <v>41</v>
      </c>
    </row>
    <row r="12" spans="1:8" s="5" customFormat="1" ht="15.75">
      <c r="A12" s="20" t="s">
        <v>28</v>
      </c>
      <c r="B12" s="24" t="s">
        <v>1</v>
      </c>
      <c r="C12" s="25">
        <v>4</v>
      </c>
      <c r="D12" s="25">
        <v>5</v>
      </c>
      <c r="E12" s="10">
        <f>D12-C12</f>
        <v>1</v>
      </c>
      <c r="F12" s="33">
        <f>C12/$C$35*100</f>
        <v>4.938271604938271</v>
      </c>
      <c r="G12" s="43">
        <f>D12/$D$35*100</f>
        <v>6.024096385542169</v>
      </c>
      <c r="H12" s="44">
        <f>G12/F12*100-100</f>
        <v>21.987951807228924</v>
      </c>
    </row>
    <row r="13" spans="1:8" s="5" customFormat="1" ht="15.75">
      <c r="A13" s="20" t="s">
        <v>0</v>
      </c>
      <c r="B13" s="24" t="s">
        <v>11</v>
      </c>
      <c r="C13" s="10">
        <v>0</v>
      </c>
      <c r="D13" s="10">
        <v>1</v>
      </c>
      <c r="E13" s="10">
        <f>D13-C13</f>
        <v>1</v>
      </c>
      <c r="F13" s="35">
        <f>C13/$C$35*100</f>
        <v>0</v>
      </c>
      <c r="G13" s="34">
        <f>D13/$D$35*100</f>
        <v>1.2048192771084338</v>
      </c>
      <c r="H13" s="39">
        <v>100</v>
      </c>
    </row>
    <row r="14" spans="1:8" s="5" customFormat="1" ht="15.75">
      <c r="A14" s="20"/>
      <c r="B14" s="24" t="s">
        <v>2</v>
      </c>
      <c r="C14" s="10">
        <v>18</v>
      </c>
      <c r="D14" s="10">
        <v>18</v>
      </c>
      <c r="E14" s="10">
        <f>D14-C14</f>
        <v>0</v>
      </c>
      <c r="F14" s="35">
        <f>C14/$C$35*100</f>
        <v>22.22222222222222</v>
      </c>
      <c r="G14" s="34">
        <f>D14/$D$35*100</f>
        <v>21.686746987951807</v>
      </c>
      <c r="H14" s="39">
        <f>G14/F14*100-100</f>
        <v>-2.409638554216869</v>
      </c>
    </row>
    <row r="15" spans="1:8" s="5" customFormat="1" ht="15.75">
      <c r="A15" s="20"/>
      <c r="B15" s="24" t="s">
        <v>12</v>
      </c>
      <c r="C15" s="10">
        <v>1</v>
      </c>
      <c r="D15" s="10">
        <v>2</v>
      </c>
      <c r="E15" s="10">
        <f>D15-C15</f>
        <v>1</v>
      </c>
      <c r="F15" s="35">
        <f>C15/$C$35*100</f>
        <v>1.2345679012345678</v>
      </c>
      <c r="G15" s="34">
        <f>D15/$D$35*100</f>
        <v>2.4096385542168677</v>
      </c>
      <c r="H15" s="39">
        <f>G15/F15*100-100</f>
        <v>95.18072289156629</v>
      </c>
    </row>
    <row r="16" spans="1:8" s="5" customFormat="1" ht="15.75">
      <c r="A16" s="20"/>
      <c r="B16" s="21" t="s">
        <v>9</v>
      </c>
      <c r="C16" s="27">
        <f>SUM(C12:C15)</f>
        <v>23</v>
      </c>
      <c r="D16" s="11">
        <f>SUM(D12:D15)</f>
        <v>26</v>
      </c>
      <c r="E16" s="11">
        <f>SUM(E12:E15)</f>
        <v>3</v>
      </c>
      <c r="F16" s="36">
        <f>SUM(F12:F15)</f>
        <v>28.39506172839506</v>
      </c>
      <c r="G16" s="41">
        <f>SUM(G12:G15)</f>
        <v>31.32530120481928</v>
      </c>
      <c r="H16" s="40">
        <f>G16/F16*100-100</f>
        <v>10.319539025667908</v>
      </c>
    </row>
    <row r="17" spans="1:8" s="5" customFormat="1" ht="15.75">
      <c r="A17" s="20" t="s">
        <v>0</v>
      </c>
      <c r="B17" s="24" t="s">
        <v>38</v>
      </c>
      <c r="C17" s="10">
        <v>1</v>
      </c>
      <c r="D17" s="10">
        <v>1</v>
      </c>
      <c r="E17" s="10">
        <f>D17-C17</f>
        <v>0</v>
      </c>
      <c r="F17" s="35">
        <f>C17/$C$35*100</f>
        <v>1.2345679012345678</v>
      </c>
      <c r="G17" s="34">
        <f>D17/$D$35*100</f>
        <v>1.2048192771084338</v>
      </c>
      <c r="H17" s="39">
        <f aca="true" t="shared" si="0" ref="H17:H34">G17/F17*100-100</f>
        <v>-2.409638554216855</v>
      </c>
    </row>
    <row r="18" spans="1:8" s="5" customFormat="1" ht="15.75">
      <c r="A18" s="20" t="s">
        <v>0</v>
      </c>
      <c r="B18" s="24" t="s">
        <v>36</v>
      </c>
      <c r="C18" s="10">
        <v>1</v>
      </c>
      <c r="D18" s="10">
        <v>1</v>
      </c>
      <c r="E18" s="10">
        <f>D18-C18</f>
        <v>0</v>
      </c>
      <c r="F18" s="35">
        <f>C18/$C$35*100</f>
        <v>1.2345679012345678</v>
      </c>
      <c r="G18" s="34">
        <f>D18/$D$35*100</f>
        <v>1.2048192771084338</v>
      </c>
      <c r="H18" s="39">
        <f t="shared" si="0"/>
        <v>-2.409638554216855</v>
      </c>
    </row>
    <row r="19" spans="1:8" s="5" customFormat="1" ht="15.75">
      <c r="A19" s="20" t="s">
        <v>3</v>
      </c>
      <c r="B19" s="24" t="s">
        <v>33</v>
      </c>
      <c r="C19" s="10">
        <v>2</v>
      </c>
      <c r="D19" s="10">
        <v>2</v>
      </c>
      <c r="E19" s="10">
        <f>D19-C19</f>
        <v>0</v>
      </c>
      <c r="F19" s="35">
        <f>C19/$C$35*100</f>
        <v>2.4691358024691357</v>
      </c>
      <c r="G19" s="34">
        <f>D19/$D$35*100</f>
        <v>2.4096385542168677</v>
      </c>
      <c r="H19" s="39">
        <f t="shared" si="0"/>
        <v>-2.409638554216855</v>
      </c>
    </row>
    <row r="20" spans="1:8" s="5" customFormat="1" ht="15.75">
      <c r="A20" s="20"/>
      <c r="B20" s="24" t="s">
        <v>4</v>
      </c>
      <c r="C20" s="10">
        <v>2</v>
      </c>
      <c r="D20" s="10">
        <v>2</v>
      </c>
      <c r="E20" s="10">
        <f>D20-C20</f>
        <v>0</v>
      </c>
      <c r="F20" s="35">
        <f>C20/$C$35*100</f>
        <v>2.4691358024691357</v>
      </c>
      <c r="G20" s="34">
        <f>D20/$D$35*100</f>
        <v>2.4096385542168677</v>
      </c>
      <c r="H20" s="39">
        <f t="shared" si="0"/>
        <v>-2.409638554216855</v>
      </c>
    </row>
    <row r="21" spans="1:8" s="5" customFormat="1" ht="15.75">
      <c r="A21" s="20"/>
      <c r="B21" s="24" t="s">
        <v>5</v>
      </c>
      <c r="C21" s="10">
        <v>1</v>
      </c>
      <c r="D21" s="10">
        <v>1</v>
      </c>
      <c r="E21" s="10">
        <f>D21-C21</f>
        <v>0</v>
      </c>
      <c r="F21" s="35">
        <f>C21/$C$35*100</f>
        <v>1.2345679012345678</v>
      </c>
      <c r="G21" s="34">
        <f>D21/$D$35*100</f>
        <v>1.2048192771084338</v>
      </c>
      <c r="H21" s="39">
        <f t="shared" si="0"/>
        <v>-2.409638554216855</v>
      </c>
    </row>
    <row r="22" spans="1:8" s="5" customFormat="1" ht="15.75">
      <c r="A22" s="20"/>
      <c r="B22" s="21" t="s">
        <v>9</v>
      </c>
      <c r="C22" s="27">
        <f>SUM(C17:C21)</f>
        <v>7</v>
      </c>
      <c r="D22" s="11">
        <f>SUM(D17:D21)</f>
        <v>7</v>
      </c>
      <c r="E22" s="11">
        <f>SUM(E17:E21)</f>
        <v>0</v>
      </c>
      <c r="F22" s="37">
        <f>SUM(F17:F21)</f>
        <v>8.641975308641975</v>
      </c>
      <c r="G22" s="42">
        <f>SUM(G17:G21)</f>
        <v>8.433734939759038</v>
      </c>
      <c r="H22" s="40">
        <f t="shared" si="0"/>
        <v>-2.4096385542168406</v>
      </c>
    </row>
    <row r="23" spans="1:8" s="5" customFormat="1" ht="15.75">
      <c r="A23" s="20" t="s">
        <v>6</v>
      </c>
      <c r="B23" s="24" t="s">
        <v>34</v>
      </c>
      <c r="C23" s="10">
        <v>24</v>
      </c>
      <c r="D23" s="10">
        <v>24</v>
      </c>
      <c r="E23" s="10">
        <f>D23-C23</f>
        <v>0</v>
      </c>
      <c r="F23" s="35">
        <f>C23/$C$35*100</f>
        <v>29.629629629629626</v>
      </c>
      <c r="G23" s="34">
        <f>D23/$D$35*100</f>
        <v>28.915662650602407</v>
      </c>
      <c r="H23" s="39">
        <f t="shared" si="0"/>
        <v>-2.409638554216869</v>
      </c>
    </row>
    <row r="24" spans="1:8" s="5" customFormat="1" ht="15.75">
      <c r="A24" s="20"/>
      <c r="B24" s="24" t="s">
        <v>7</v>
      </c>
      <c r="C24" s="10">
        <v>14</v>
      </c>
      <c r="D24" s="10">
        <v>13</v>
      </c>
      <c r="E24" s="10">
        <f>D24-C24</f>
        <v>-1</v>
      </c>
      <c r="F24" s="35">
        <f>C24/$C$35*100</f>
        <v>17.28395061728395</v>
      </c>
      <c r="G24" s="34">
        <f>D24/$D$35*100</f>
        <v>15.66265060240964</v>
      </c>
      <c r="H24" s="39">
        <f t="shared" si="0"/>
        <v>-9.380378657487071</v>
      </c>
    </row>
    <row r="25" spans="1:8" s="5" customFormat="1" ht="15.75">
      <c r="A25" s="20"/>
      <c r="B25" s="21" t="s">
        <v>9</v>
      </c>
      <c r="C25" s="27">
        <f>SUM(C23:C24)</f>
        <v>38</v>
      </c>
      <c r="D25" s="11">
        <f>SUM(D23:D24)</f>
        <v>37</v>
      </c>
      <c r="E25" s="11">
        <f>SUM(E23:E24)</f>
        <v>-1</v>
      </c>
      <c r="F25" s="37">
        <f>SUM(F23:F24)</f>
        <v>46.913580246913575</v>
      </c>
      <c r="G25" s="42">
        <f>SUM(G23:G24)</f>
        <v>44.57831325301205</v>
      </c>
      <c r="H25" s="40">
        <f t="shared" si="0"/>
        <v>-4.977805960684833</v>
      </c>
    </row>
    <row r="26" spans="1:8" s="5" customFormat="1" ht="15.75">
      <c r="A26" s="20" t="s">
        <v>8</v>
      </c>
      <c r="B26" s="24" t="s">
        <v>35</v>
      </c>
      <c r="C26" s="26">
        <v>2</v>
      </c>
      <c r="D26" s="10">
        <v>2</v>
      </c>
      <c r="E26" s="10">
        <f>D26-C26</f>
        <v>0</v>
      </c>
      <c r="F26" s="35">
        <f>C26/$C$35*100</f>
        <v>2.4691358024691357</v>
      </c>
      <c r="G26" s="34">
        <f>D26/$D$35*100</f>
        <v>2.4096385542168677</v>
      </c>
      <c r="H26" s="39">
        <f t="shared" si="0"/>
        <v>-2.409638554216855</v>
      </c>
    </row>
    <row r="27" spans="1:8" s="5" customFormat="1" ht="15.75">
      <c r="A27" s="20"/>
      <c r="B27" s="21" t="s">
        <v>9</v>
      </c>
      <c r="C27" s="27">
        <f>SUM(C26)</f>
        <v>2</v>
      </c>
      <c r="D27" s="11">
        <f>SUM(D26)</f>
        <v>2</v>
      </c>
      <c r="E27" s="11">
        <f>SUM(E26)</f>
        <v>0</v>
      </c>
      <c r="F27" s="52">
        <f>SUM(F26)</f>
        <v>2.4691358024691357</v>
      </c>
      <c r="G27" s="53">
        <f>SUM(G26)</f>
        <v>2.4096385542168677</v>
      </c>
      <c r="H27" s="54">
        <f t="shared" si="0"/>
        <v>-2.409638554216855</v>
      </c>
    </row>
    <row r="28" spans="1:8" s="5" customFormat="1" ht="15.75">
      <c r="A28" s="14" t="s">
        <v>21</v>
      </c>
      <c r="B28" s="15"/>
      <c r="C28" s="28">
        <f>C16+C22+C25+C27</f>
        <v>70</v>
      </c>
      <c r="D28" s="16">
        <f>D16+D22+D25+D27</f>
        <v>72</v>
      </c>
      <c r="E28" s="16">
        <f>E16+E22+E25+E27</f>
        <v>2</v>
      </c>
      <c r="F28" s="38">
        <f>F16+F22+F25+F27</f>
        <v>86.41975308641975</v>
      </c>
      <c r="G28" s="45">
        <f>G16+G22+G25+G27</f>
        <v>86.74698795180724</v>
      </c>
      <c r="H28" s="46">
        <f t="shared" si="0"/>
        <v>0.378657487091246</v>
      </c>
    </row>
    <row r="29" spans="1:8" s="5" customFormat="1" ht="15.75">
      <c r="A29" s="20" t="s">
        <v>28</v>
      </c>
      <c r="B29" s="24" t="s">
        <v>29</v>
      </c>
      <c r="C29" s="26">
        <v>1</v>
      </c>
      <c r="D29" s="10">
        <v>1</v>
      </c>
      <c r="E29" s="10">
        <f>D29-C29</f>
        <v>0</v>
      </c>
      <c r="F29" s="35">
        <f>C29/$C$35*100</f>
        <v>1.2345679012345678</v>
      </c>
      <c r="G29" s="34">
        <f>D29/$D$35*100</f>
        <v>1.2048192771084338</v>
      </c>
      <c r="H29" s="39">
        <f t="shared" si="0"/>
        <v>-2.409638554216855</v>
      </c>
    </row>
    <row r="30" spans="1:8" s="5" customFormat="1" ht="15.75">
      <c r="A30" s="20" t="s">
        <v>3</v>
      </c>
      <c r="B30" s="24" t="s">
        <v>19</v>
      </c>
      <c r="C30" s="26">
        <v>2</v>
      </c>
      <c r="D30" s="10">
        <v>2</v>
      </c>
      <c r="E30" s="10">
        <f>D30-C30</f>
        <v>0</v>
      </c>
      <c r="F30" s="35">
        <f>C30/$C$35*100</f>
        <v>2.4691358024691357</v>
      </c>
      <c r="G30" s="34">
        <f>D30/$D$35*100</f>
        <v>2.4096385542168677</v>
      </c>
      <c r="H30" s="39">
        <f t="shared" si="0"/>
        <v>-2.409638554216855</v>
      </c>
    </row>
    <row r="31" spans="1:8" s="5" customFormat="1" ht="15.75">
      <c r="A31" s="20" t="s">
        <v>10</v>
      </c>
      <c r="B31" s="24" t="s">
        <v>18</v>
      </c>
      <c r="C31" s="26">
        <v>2</v>
      </c>
      <c r="D31" s="10">
        <v>2</v>
      </c>
      <c r="E31" s="10">
        <f>D31-C31</f>
        <v>0</v>
      </c>
      <c r="F31" s="35">
        <f>C31/$C$35*100</f>
        <v>2.4691358024691357</v>
      </c>
      <c r="G31" s="34">
        <f>D31/$D$35*100</f>
        <v>2.4096385542168677</v>
      </c>
      <c r="H31" s="39">
        <f t="shared" si="0"/>
        <v>-2.409638554216855</v>
      </c>
    </row>
    <row r="32" spans="1:8" s="5" customFormat="1" ht="15.75">
      <c r="A32" s="20" t="s">
        <v>30</v>
      </c>
      <c r="B32" s="24" t="s">
        <v>20</v>
      </c>
      <c r="C32" s="26">
        <v>1</v>
      </c>
      <c r="D32" s="10">
        <v>1</v>
      </c>
      <c r="E32" s="10">
        <f>D32-C32</f>
        <v>0</v>
      </c>
      <c r="F32" s="35">
        <f>C32/$C$35*100</f>
        <v>1.2345679012345678</v>
      </c>
      <c r="G32" s="34">
        <f>D32/$D$35*100</f>
        <v>1.2048192771084338</v>
      </c>
      <c r="H32" s="39">
        <f t="shared" si="0"/>
        <v>-2.409638554216855</v>
      </c>
    </row>
    <row r="33" spans="1:8" s="5" customFormat="1" ht="15.75">
      <c r="A33" s="20" t="s">
        <v>31</v>
      </c>
      <c r="B33" s="24" t="s">
        <v>32</v>
      </c>
      <c r="C33" s="26">
        <v>5</v>
      </c>
      <c r="D33" s="10">
        <v>5</v>
      </c>
      <c r="E33" s="10">
        <f>D33-C33</f>
        <v>0</v>
      </c>
      <c r="F33" s="55">
        <f>C33/$C$35*100</f>
        <v>6.172839506172839</v>
      </c>
      <c r="G33" s="56">
        <f>D33/$D$35*100</f>
        <v>6.024096385542169</v>
      </c>
      <c r="H33" s="39">
        <f t="shared" si="0"/>
        <v>-2.409638554216869</v>
      </c>
    </row>
    <row r="34" spans="1:8" s="5" customFormat="1" ht="15.75">
      <c r="A34" s="13" t="s">
        <v>23</v>
      </c>
      <c r="B34" s="22"/>
      <c r="C34" s="28">
        <f>SUM(C29:C33)</f>
        <v>11</v>
      </c>
      <c r="D34" s="16">
        <f>SUM(D29:D33)</f>
        <v>11</v>
      </c>
      <c r="E34" s="16">
        <f>SUM(E29:E33)</f>
        <v>0</v>
      </c>
      <c r="F34" s="52">
        <f>SUM(F29:F33)</f>
        <v>13.580246913580247</v>
      </c>
      <c r="G34" s="53">
        <f>SUM(G29:G33)</f>
        <v>13.253012048192772</v>
      </c>
      <c r="H34" s="59">
        <f t="shared" si="0"/>
        <v>-2.409638554216855</v>
      </c>
    </row>
    <row r="35" spans="1:8" s="18" customFormat="1" ht="19.5">
      <c r="A35" s="17" t="s">
        <v>22</v>
      </c>
      <c r="B35" s="23"/>
      <c r="C35" s="29">
        <f>C34+C28</f>
        <v>81</v>
      </c>
      <c r="D35" s="19">
        <f>D34+D28</f>
        <v>83</v>
      </c>
      <c r="E35" s="19">
        <f>E34+E28</f>
        <v>2</v>
      </c>
      <c r="F35" s="47">
        <f>F34+F28</f>
        <v>100</v>
      </c>
      <c r="G35" s="48">
        <f>G34+G28</f>
        <v>100.00000000000001</v>
      </c>
      <c r="H35" s="57"/>
    </row>
    <row r="36" spans="1:4" s="5" customFormat="1" ht="15.75">
      <c r="A36" s="6"/>
      <c r="C36" s="11"/>
      <c r="D36" s="11"/>
    </row>
    <row r="37" spans="1:4" s="5" customFormat="1" ht="15.75">
      <c r="A37" s="9"/>
      <c r="B37" s="4"/>
      <c r="C37" s="10"/>
      <c r="D37" s="10"/>
    </row>
    <row r="38" spans="1:4" s="5" customFormat="1" ht="15.75">
      <c r="A38" s="9"/>
      <c r="B38" s="4"/>
      <c r="C38" s="10"/>
      <c r="D38" s="10"/>
    </row>
    <row r="39" spans="1:4" s="5" customFormat="1" ht="15.75">
      <c r="A39" s="6"/>
      <c r="B39" s="4"/>
      <c r="C39" s="11"/>
      <c r="D39" s="11"/>
    </row>
    <row r="40" spans="1:4" s="5" customFormat="1" ht="15.75">
      <c r="A40" s="9"/>
      <c r="B40" s="4"/>
      <c r="C40" s="10"/>
      <c r="D40" s="10"/>
    </row>
    <row r="41" spans="1:4" s="5" customFormat="1" ht="15.75">
      <c r="A41" s="9"/>
      <c r="B41" s="4"/>
      <c r="C41" s="10"/>
      <c r="D41" s="10"/>
    </row>
    <row r="42" spans="1:4" s="5" customFormat="1" ht="15.75">
      <c r="A42" s="9"/>
      <c r="B42" s="4"/>
      <c r="C42" s="10"/>
      <c r="D42" s="10"/>
    </row>
    <row r="43" spans="1:4" s="5" customFormat="1" ht="15.75">
      <c r="A43" s="9"/>
      <c r="B43" s="4"/>
      <c r="C43" s="10"/>
      <c r="D43" s="10"/>
    </row>
    <row r="44" spans="1:4" s="5" customFormat="1" ht="15.75">
      <c r="A44" s="9"/>
      <c r="B44" s="4"/>
      <c r="C44" s="10"/>
      <c r="D44" s="10"/>
    </row>
    <row r="45" spans="1:4" s="5" customFormat="1" ht="15.75">
      <c r="A45" s="9"/>
      <c r="B45" s="4"/>
      <c r="C45" s="10"/>
      <c r="D45" s="10"/>
    </row>
    <row r="46" spans="1:4" s="5" customFormat="1" ht="15.75">
      <c r="A46" s="9"/>
      <c r="B46" s="4"/>
      <c r="C46" s="10"/>
      <c r="D46" s="10"/>
    </row>
    <row r="47" spans="1:4" s="5" customFormat="1" ht="15.75">
      <c r="A47" s="9"/>
      <c r="B47" s="4"/>
      <c r="C47" s="10"/>
      <c r="D47" s="10"/>
    </row>
    <row r="48" spans="1:4" ht="15.75">
      <c r="A48" s="3"/>
      <c r="B48" s="2"/>
      <c r="C48" s="12"/>
      <c r="D48" s="12"/>
    </row>
    <row r="49" spans="1:4" ht="15.75">
      <c r="A49" s="3"/>
      <c r="B49" s="2"/>
      <c r="C49" s="12"/>
      <c r="D49" s="12"/>
    </row>
    <row r="50" spans="1:4" ht="15.75">
      <c r="A50" s="3"/>
      <c r="B50" s="2"/>
      <c r="C50" s="2"/>
      <c r="D50" s="2"/>
    </row>
    <row r="51" spans="1:4" ht="15.75">
      <c r="A51" s="3"/>
      <c r="B51" s="2"/>
      <c r="C51" s="2"/>
      <c r="D51" s="2"/>
    </row>
    <row r="52" spans="1:4" ht="15.75">
      <c r="A52" s="3"/>
      <c r="B52" s="2"/>
      <c r="C52" s="2"/>
      <c r="D52" s="2"/>
    </row>
    <row r="53" spans="1:4" ht="15.75">
      <c r="A53" s="3"/>
      <c r="B53" s="2"/>
      <c r="C53" s="2"/>
      <c r="D53" s="2"/>
    </row>
    <row r="54" spans="1:4" ht="15.75">
      <c r="A54" s="3"/>
      <c r="B54" s="2"/>
      <c r="C54" s="2"/>
      <c r="D54" s="2"/>
    </row>
    <row r="55" spans="1:4" ht="15.75">
      <c r="A55" s="3"/>
      <c r="B55" s="2"/>
      <c r="C55" s="2"/>
      <c r="D55" s="2"/>
    </row>
    <row r="56" spans="1:4" ht="15.75">
      <c r="A56" s="3"/>
      <c r="B56" s="2"/>
      <c r="C56" s="2"/>
      <c r="D56" s="2"/>
    </row>
    <row r="57" spans="1:4" ht="15.75">
      <c r="A57" s="3"/>
      <c r="B57" s="2"/>
      <c r="C57" s="2"/>
      <c r="D57" s="2"/>
    </row>
    <row r="58" spans="1:4" ht="15.75">
      <c r="A58" s="2"/>
      <c r="B58" s="2"/>
      <c r="C58" s="2"/>
      <c r="D58" s="2"/>
    </row>
  </sheetData>
  <mergeCells count="6">
    <mergeCell ref="F9:H9"/>
    <mergeCell ref="F10:G10"/>
    <mergeCell ref="A6:H6"/>
    <mergeCell ref="C10:D10"/>
    <mergeCell ref="A9:B10"/>
    <mergeCell ref="C9:E9"/>
  </mergeCells>
  <printOptions horizontalCentered="1" verticalCentered="1"/>
  <pageMargins left="0.3937007874015748" right="0.3937007874015748" top="0.3937007874015748" bottom="0.3937007874015748" header="0.1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59"/>
  <sheetViews>
    <sheetView workbookViewId="0" topLeftCell="A6">
      <selection activeCell="A6" sqref="A6:H6"/>
    </sheetView>
  </sheetViews>
  <sheetFormatPr defaultColWidth="9.00390625" defaultRowHeight="12.75"/>
  <cols>
    <col min="1" max="1" width="8.375" style="1" customWidth="1"/>
    <col min="2" max="2" width="43.625" style="1" customWidth="1"/>
    <col min="3" max="3" width="11.875" style="1" customWidth="1"/>
    <col min="4" max="4" width="12.00390625" style="1" customWidth="1"/>
    <col min="5" max="5" width="17.875" style="1" customWidth="1"/>
    <col min="6" max="6" width="11.75390625" style="1" customWidth="1"/>
    <col min="7" max="7" width="11.625" style="1" customWidth="1"/>
    <col min="8" max="8" width="18.125" style="1" customWidth="1"/>
    <col min="9" max="16384" width="9.125" style="1" customWidth="1"/>
  </cols>
  <sheetData>
    <row r="1" ht="15.75" hidden="1"/>
    <row r="2" ht="13.5" customHeight="1" hidden="1"/>
    <row r="3" ht="15.75" hidden="1"/>
    <row r="4" ht="15.75" hidden="1"/>
    <row r="5" ht="15.75" hidden="1"/>
    <row r="6" spans="1:8" s="5" customFormat="1" ht="19.5">
      <c r="A6" s="68" t="s">
        <v>48</v>
      </c>
      <c r="B6" s="68"/>
      <c r="C6" s="68"/>
      <c r="D6" s="68"/>
      <c r="E6" s="68"/>
      <c r="F6" s="68"/>
      <c r="G6" s="68"/>
      <c r="H6" s="68"/>
    </row>
    <row r="7" spans="1:8" s="5" customFormat="1" ht="15.75">
      <c r="A7" s="60"/>
      <c r="B7" s="61"/>
      <c r="C7" s="4"/>
      <c r="D7" s="4"/>
      <c r="H7" s="62" t="s">
        <v>37</v>
      </c>
    </row>
    <row r="8" spans="3:4" s="5" customFormat="1" ht="15.75">
      <c r="C8" s="4"/>
      <c r="D8" s="4"/>
    </row>
    <row r="9" spans="1:8" s="7" customFormat="1" ht="18.75" customHeight="1">
      <c r="A9" s="69" t="s">
        <v>15</v>
      </c>
      <c r="B9" s="70"/>
      <c r="C9" s="63" t="s">
        <v>16</v>
      </c>
      <c r="D9" s="64"/>
      <c r="E9" s="65"/>
      <c r="F9" s="63" t="s">
        <v>25</v>
      </c>
      <c r="G9" s="64"/>
      <c r="H9" s="65"/>
    </row>
    <row r="10" spans="1:8" s="8" customFormat="1" ht="18.75" customHeight="1">
      <c r="A10" s="71"/>
      <c r="B10" s="72"/>
      <c r="C10" s="66" t="s">
        <v>17</v>
      </c>
      <c r="D10" s="67"/>
      <c r="E10" s="31" t="s">
        <v>24</v>
      </c>
      <c r="F10" s="66" t="s">
        <v>27</v>
      </c>
      <c r="G10" s="67"/>
      <c r="H10" s="31" t="s">
        <v>26</v>
      </c>
    </row>
    <row r="11" spans="1:8" s="4" customFormat="1" ht="18.75" customHeight="1">
      <c r="A11" s="30" t="s">
        <v>13</v>
      </c>
      <c r="B11" s="30" t="s">
        <v>14</v>
      </c>
      <c r="C11" s="32">
        <v>40178</v>
      </c>
      <c r="D11" s="32">
        <v>40543</v>
      </c>
      <c r="E11" s="58" t="s">
        <v>43</v>
      </c>
      <c r="F11" s="49">
        <v>40178</v>
      </c>
      <c r="G11" s="50">
        <v>40543</v>
      </c>
      <c r="H11" s="51" t="s">
        <v>41</v>
      </c>
    </row>
    <row r="12" spans="1:8" s="5" customFormat="1" ht="15.75">
      <c r="A12" s="20" t="s">
        <v>28</v>
      </c>
      <c r="B12" s="24" t="s">
        <v>1</v>
      </c>
      <c r="C12" s="25">
        <v>4</v>
      </c>
      <c r="D12" s="25">
        <v>4</v>
      </c>
      <c r="E12" s="10">
        <f>D12-C12</f>
        <v>0</v>
      </c>
      <c r="F12" s="33">
        <f>C12/$C$36*100</f>
        <v>4.938271604938271</v>
      </c>
      <c r="G12" s="43">
        <f>D12/$D$36*100</f>
        <v>4.819277108433735</v>
      </c>
      <c r="H12" s="44">
        <f>G12/F12*100-100</f>
        <v>-2.409638554216855</v>
      </c>
    </row>
    <row r="13" spans="1:8" s="5" customFormat="1" ht="15.75">
      <c r="A13" s="20" t="s">
        <v>0</v>
      </c>
      <c r="B13" s="24" t="s">
        <v>11</v>
      </c>
      <c r="C13" s="10">
        <v>0</v>
      </c>
      <c r="D13" s="10">
        <v>1</v>
      </c>
      <c r="E13" s="10">
        <f>D13-C13</f>
        <v>1</v>
      </c>
      <c r="F13" s="35">
        <f>C13/$C$36*100</f>
        <v>0</v>
      </c>
      <c r="G13" s="34">
        <f>D13/$D$36*100</f>
        <v>1.2048192771084338</v>
      </c>
      <c r="H13" s="39">
        <v>100</v>
      </c>
    </row>
    <row r="14" spans="1:8" s="5" customFormat="1" ht="15.75">
      <c r="A14" s="20"/>
      <c r="B14" s="24" t="s">
        <v>2</v>
      </c>
      <c r="C14" s="10">
        <v>18</v>
      </c>
      <c r="D14" s="10">
        <v>18</v>
      </c>
      <c r="E14" s="10">
        <f>D14-C14</f>
        <v>0</v>
      </c>
      <c r="F14" s="35">
        <f>C14/$C$36*100</f>
        <v>22.22222222222222</v>
      </c>
      <c r="G14" s="34">
        <f>D14/$D$36*100</f>
        <v>21.686746987951807</v>
      </c>
      <c r="H14" s="39">
        <f aca="true" t="shared" si="0" ref="H14:H35">G14/F14*100-100</f>
        <v>-2.409638554216869</v>
      </c>
    </row>
    <row r="15" spans="1:8" s="5" customFormat="1" ht="15.75">
      <c r="A15" s="20"/>
      <c r="B15" s="24" t="s">
        <v>12</v>
      </c>
      <c r="C15" s="10">
        <v>1</v>
      </c>
      <c r="D15" s="10">
        <v>3</v>
      </c>
      <c r="E15" s="10">
        <f>D15-C15</f>
        <v>2</v>
      </c>
      <c r="F15" s="35">
        <f>C15/$C$36*100</f>
        <v>1.2345679012345678</v>
      </c>
      <c r="G15" s="34">
        <f>D15/$D$36*100</f>
        <v>3.614457831325301</v>
      </c>
      <c r="H15" s="39">
        <f t="shared" si="0"/>
        <v>192.7710843373494</v>
      </c>
    </row>
    <row r="16" spans="1:8" s="5" customFormat="1" ht="15.75">
      <c r="A16" s="20"/>
      <c r="B16" s="21" t="s">
        <v>9</v>
      </c>
      <c r="C16" s="27">
        <f>SUM(C12:C15)</f>
        <v>23</v>
      </c>
      <c r="D16" s="11">
        <f>SUM(D12:D15)</f>
        <v>26</v>
      </c>
      <c r="E16" s="11">
        <f>SUM(E12:E15)</f>
        <v>3</v>
      </c>
      <c r="F16" s="36">
        <f>SUM(F12:F15)</f>
        <v>28.39506172839506</v>
      </c>
      <c r="G16" s="41">
        <f>SUM(G12:G15)</f>
        <v>31.325301204819276</v>
      </c>
      <c r="H16" s="40">
        <f t="shared" si="0"/>
        <v>10.319539025667893</v>
      </c>
    </row>
    <row r="17" spans="1:8" s="5" customFormat="1" ht="15.75">
      <c r="A17" s="20" t="s">
        <v>0</v>
      </c>
      <c r="B17" s="24" t="s">
        <v>38</v>
      </c>
      <c r="C17" s="10">
        <v>1</v>
      </c>
      <c r="D17" s="10">
        <v>1</v>
      </c>
      <c r="E17" s="10">
        <f aca="true" t="shared" si="1" ref="E17:E22">D17-C17</f>
        <v>0</v>
      </c>
      <c r="F17" s="35">
        <f aca="true" t="shared" si="2" ref="F17:F22">C17/$C$36*100</f>
        <v>1.2345679012345678</v>
      </c>
      <c r="G17" s="34">
        <f aca="true" t="shared" si="3" ref="G17:G22">D17/$D$36*100</f>
        <v>1.2048192771084338</v>
      </c>
      <c r="H17" s="39">
        <f t="shared" si="0"/>
        <v>-2.409638554216855</v>
      </c>
    </row>
    <row r="18" spans="1:8" s="5" customFormat="1" ht="15.75">
      <c r="A18" s="20"/>
      <c r="B18" s="24" t="s">
        <v>36</v>
      </c>
      <c r="C18" s="10">
        <v>1</v>
      </c>
      <c r="D18" s="10">
        <v>1</v>
      </c>
      <c r="E18" s="10">
        <f t="shared" si="1"/>
        <v>0</v>
      </c>
      <c r="F18" s="35">
        <f t="shared" si="2"/>
        <v>1.2345679012345678</v>
      </c>
      <c r="G18" s="34">
        <f t="shared" si="3"/>
        <v>1.2048192771084338</v>
      </c>
      <c r="H18" s="39">
        <f t="shared" si="0"/>
        <v>-2.409638554216855</v>
      </c>
    </row>
    <row r="19" spans="1:8" s="5" customFormat="1" ht="15.75">
      <c r="A19" s="20"/>
      <c r="B19" s="24" t="s">
        <v>42</v>
      </c>
      <c r="C19" s="10">
        <v>1</v>
      </c>
      <c r="D19" s="10">
        <v>1</v>
      </c>
      <c r="E19" s="10">
        <f t="shared" si="1"/>
        <v>0</v>
      </c>
      <c r="F19" s="35">
        <f t="shared" si="2"/>
        <v>1.2345679012345678</v>
      </c>
      <c r="G19" s="34">
        <f t="shared" si="3"/>
        <v>1.2048192771084338</v>
      </c>
      <c r="H19" s="39">
        <f t="shared" si="0"/>
        <v>-2.409638554216855</v>
      </c>
    </row>
    <row r="20" spans="1:8" s="5" customFormat="1" ht="15.75">
      <c r="A20" s="20" t="s">
        <v>3</v>
      </c>
      <c r="B20" s="24" t="s">
        <v>33</v>
      </c>
      <c r="C20" s="10">
        <v>2</v>
      </c>
      <c r="D20" s="10">
        <v>2</v>
      </c>
      <c r="E20" s="10">
        <f t="shared" si="1"/>
        <v>0</v>
      </c>
      <c r="F20" s="35">
        <f t="shared" si="2"/>
        <v>2.4691358024691357</v>
      </c>
      <c r="G20" s="34">
        <f t="shared" si="3"/>
        <v>2.4096385542168677</v>
      </c>
      <c r="H20" s="39">
        <f t="shared" si="0"/>
        <v>-2.409638554216855</v>
      </c>
    </row>
    <row r="21" spans="1:8" s="5" customFormat="1" ht="15.75">
      <c r="A21" s="20"/>
      <c r="B21" s="24" t="s">
        <v>4</v>
      </c>
      <c r="C21" s="10">
        <v>1</v>
      </c>
      <c r="D21" s="10">
        <v>1</v>
      </c>
      <c r="E21" s="10">
        <f t="shared" si="1"/>
        <v>0</v>
      </c>
      <c r="F21" s="35">
        <f t="shared" si="2"/>
        <v>1.2345679012345678</v>
      </c>
      <c r="G21" s="34">
        <f t="shared" si="3"/>
        <v>1.2048192771084338</v>
      </c>
      <c r="H21" s="39">
        <f t="shared" si="0"/>
        <v>-2.409638554216855</v>
      </c>
    </row>
    <row r="22" spans="1:8" s="5" customFormat="1" ht="15.75">
      <c r="A22" s="20"/>
      <c r="B22" s="24" t="s">
        <v>5</v>
      </c>
      <c r="C22" s="10">
        <v>1</v>
      </c>
      <c r="D22" s="10">
        <v>1</v>
      </c>
      <c r="E22" s="10">
        <f t="shared" si="1"/>
        <v>0</v>
      </c>
      <c r="F22" s="35">
        <f t="shared" si="2"/>
        <v>1.2345679012345678</v>
      </c>
      <c r="G22" s="34">
        <f t="shared" si="3"/>
        <v>1.2048192771084338</v>
      </c>
      <c r="H22" s="39">
        <f t="shared" si="0"/>
        <v>-2.409638554216855</v>
      </c>
    </row>
    <row r="23" spans="1:8" s="5" customFormat="1" ht="15.75">
      <c r="A23" s="20"/>
      <c r="B23" s="21" t="s">
        <v>9</v>
      </c>
      <c r="C23" s="27">
        <f>SUM(C17:C22)</f>
        <v>7</v>
      </c>
      <c r="D23" s="11">
        <f>SUM(D17:D22)</f>
        <v>7</v>
      </c>
      <c r="E23" s="11">
        <f>SUM(E17:E22)</f>
        <v>0</v>
      </c>
      <c r="F23" s="37">
        <f>SUM(F17:F22)</f>
        <v>8.641975308641975</v>
      </c>
      <c r="G23" s="42">
        <f>SUM(G17:G22)</f>
        <v>8.433734939759036</v>
      </c>
      <c r="H23" s="40">
        <f t="shared" si="0"/>
        <v>-2.409638554216869</v>
      </c>
    </row>
    <row r="24" spans="1:8" s="5" customFormat="1" ht="15.75">
      <c r="A24" s="20" t="s">
        <v>6</v>
      </c>
      <c r="B24" s="24" t="s">
        <v>34</v>
      </c>
      <c r="C24" s="10">
        <v>24</v>
      </c>
      <c r="D24" s="10">
        <v>24</v>
      </c>
      <c r="E24" s="10">
        <f>D24-C24</f>
        <v>0</v>
      </c>
      <c r="F24" s="35">
        <f>C24/$C$36*100</f>
        <v>29.629629629629626</v>
      </c>
      <c r="G24" s="34">
        <f>D24/$D$36*100</f>
        <v>28.915662650602407</v>
      </c>
      <c r="H24" s="39">
        <f t="shared" si="0"/>
        <v>-2.409638554216869</v>
      </c>
    </row>
    <row r="25" spans="1:8" s="5" customFormat="1" ht="15.75">
      <c r="A25" s="20"/>
      <c r="B25" s="24" t="s">
        <v>7</v>
      </c>
      <c r="C25" s="10">
        <v>14</v>
      </c>
      <c r="D25" s="10">
        <v>13</v>
      </c>
      <c r="E25" s="10">
        <f>D25-C25</f>
        <v>-1</v>
      </c>
      <c r="F25" s="35">
        <f>C25/$C$36*100</f>
        <v>17.28395061728395</v>
      </c>
      <c r="G25" s="34">
        <f>D25/$D$36*100</f>
        <v>15.66265060240964</v>
      </c>
      <c r="H25" s="39">
        <f t="shared" si="0"/>
        <v>-9.380378657487071</v>
      </c>
    </row>
    <row r="26" spans="1:8" s="5" customFormat="1" ht="15.75">
      <c r="A26" s="20"/>
      <c r="B26" s="21" t="s">
        <v>9</v>
      </c>
      <c r="C26" s="27">
        <f>SUM(C24:C25)</f>
        <v>38</v>
      </c>
      <c r="D26" s="11">
        <f>SUM(D24:D25)</f>
        <v>37</v>
      </c>
      <c r="E26" s="11">
        <f>SUM(E24:E25)</f>
        <v>-1</v>
      </c>
      <c r="F26" s="37">
        <f>SUM(F24:F25)</f>
        <v>46.913580246913575</v>
      </c>
      <c r="G26" s="42">
        <f>SUM(G24:G25)</f>
        <v>44.57831325301205</v>
      </c>
      <c r="H26" s="40">
        <f t="shared" si="0"/>
        <v>-4.977805960684833</v>
      </c>
    </row>
    <row r="27" spans="1:8" s="5" customFormat="1" ht="15.75">
      <c r="A27" s="20" t="s">
        <v>8</v>
      </c>
      <c r="B27" s="24" t="s">
        <v>35</v>
      </c>
      <c r="C27" s="26">
        <v>2</v>
      </c>
      <c r="D27" s="10">
        <v>2</v>
      </c>
      <c r="E27" s="10">
        <f>D27-C27</f>
        <v>0</v>
      </c>
      <c r="F27" s="35">
        <f>C27/$C$36*100</f>
        <v>2.4691358024691357</v>
      </c>
      <c r="G27" s="34">
        <f>D27/$D$36*100</f>
        <v>2.4096385542168677</v>
      </c>
      <c r="H27" s="39">
        <f t="shared" si="0"/>
        <v>-2.409638554216855</v>
      </c>
    </row>
    <row r="28" spans="1:8" s="5" customFormat="1" ht="15.75">
      <c r="A28" s="20"/>
      <c r="B28" s="21" t="s">
        <v>9</v>
      </c>
      <c r="C28" s="27">
        <f>SUM(C27)</f>
        <v>2</v>
      </c>
      <c r="D28" s="11">
        <f>SUM(D27)</f>
        <v>2</v>
      </c>
      <c r="E28" s="11">
        <f>SUM(E27)</f>
        <v>0</v>
      </c>
      <c r="F28" s="52">
        <f>SUM(F27)</f>
        <v>2.4691358024691357</v>
      </c>
      <c r="G28" s="53">
        <f>SUM(G27)</f>
        <v>2.4096385542168677</v>
      </c>
      <c r="H28" s="54">
        <f t="shared" si="0"/>
        <v>-2.409638554216855</v>
      </c>
    </row>
    <row r="29" spans="1:8" s="5" customFormat="1" ht="15.75">
      <c r="A29" s="14" t="s">
        <v>21</v>
      </c>
      <c r="B29" s="15"/>
      <c r="C29" s="28">
        <f>C16+C23+C26+C28</f>
        <v>70</v>
      </c>
      <c r="D29" s="16">
        <f>D16+D23+D26+D28</f>
        <v>72</v>
      </c>
      <c r="E29" s="16">
        <f>E16+E23+E26+E28</f>
        <v>2</v>
      </c>
      <c r="F29" s="38">
        <f>F16+F23+F26+F28</f>
        <v>86.41975308641975</v>
      </c>
      <c r="G29" s="45">
        <f>G16+G23+G26+G28</f>
        <v>86.74698795180723</v>
      </c>
      <c r="H29" s="46">
        <f t="shared" si="0"/>
        <v>0.3786574870912318</v>
      </c>
    </row>
    <row r="30" spans="1:8" s="5" customFormat="1" ht="15.75">
      <c r="A30" s="20" t="s">
        <v>28</v>
      </c>
      <c r="B30" s="24" t="s">
        <v>29</v>
      </c>
      <c r="C30" s="26">
        <v>1</v>
      </c>
      <c r="D30" s="10">
        <v>1</v>
      </c>
      <c r="E30" s="10">
        <f>D30-C30</f>
        <v>0</v>
      </c>
      <c r="F30" s="35">
        <f>C30/$C$36*100</f>
        <v>1.2345679012345678</v>
      </c>
      <c r="G30" s="34">
        <f>D30/$D$36*100</f>
        <v>1.2048192771084338</v>
      </c>
      <c r="H30" s="39">
        <f t="shared" si="0"/>
        <v>-2.409638554216855</v>
      </c>
    </row>
    <row r="31" spans="1:8" s="5" customFormat="1" ht="15.75">
      <c r="A31" s="20" t="s">
        <v>3</v>
      </c>
      <c r="B31" s="24" t="s">
        <v>19</v>
      </c>
      <c r="C31" s="26">
        <v>2</v>
      </c>
      <c r="D31" s="10">
        <v>2</v>
      </c>
      <c r="E31" s="10">
        <f>D31-C31</f>
        <v>0</v>
      </c>
      <c r="F31" s="35">
        <f>C31/$C$36*100</f>
        <v>2.4691358024691357</v>
      </c>
      <c r="G31" s="34">
        <f>D31/$D$36*100</f>
        <v>2.4096385542168677</v>
      </c>
      <c r="H31" s="39">
        <f t="shared" si="0"/>
        <v>-2.409638554216855</v>
      </c>
    </row>
    <row r="32" spans="1:8" s="5" customFormat="1" ht="15.75">
      <c r="A32" s="20" t="s">
        <v>10</v>
      </c>
      <c r="B32" s="24" t="s">
        <v>18</v>
      </c>
      <c r="C32" s="26">
        <v>2</v>
      </c>
      <c r="D32" s="10">
        <v>2</v>
      </c>
      <c r="E32" s="10">
        <f>D32-C32</f>
        <v>0</v>
      </c>
      <c r="F32" s="35">
        <f>C32/$C$36*100</f>
        <v>2.4691358024691357</v>
      </c>
      <c r="G32" s="34">
        <f>D32/$D$36*100</f>
        <v>2.4096385542168677</v>
      </c>
      <c r="H32" s="39">
        <f t="shared" si="0"/>
        <v>-2.409638554216855</v>
      </c>
    </row>
    <row r="33" spans="1:8" s="5" customFormat="1" ht="15.75">
      <c r="A33" s="20" t="s">
        <v>30</v>
      </c>
      <c r="B33" s="24" t="s">
        <v>20</v>
      </c>
      <c r="C33" s="26">
        <v>1</v>
      </c>
      <c r="D33" s="10">
        <v>1</v>
      </c>
      <c r="E33" s="10">
        <f>D33-C33</f>
        <v>0</v>
      </c>
      <c r="F33" s="35">
        <f>C33/$C$36*100</f>
        <v>1.2345679012345678</v>
      </c>
      <c r="G33" s="34">
        <f>D33/$D$36*100</f>
        <v>1.2048192771084338</v>
      </c>
      <c r="H33" s="39">
        <f t="shared" si="0"/>
        <v>-2.409638554216855</v>
      </c>
    </row>
    <row r="34" spans="1:8" s="5" customFormat="1" ht="15.75">
      <c r="A34" s="20" t="s">
        <v>31</v>
      </c>
      <c r="B34" s="24" t="s">
        <v>32</v>
      </c>
      <c r="C34" s="26">
        <v>5</v>
      </c>
      <c r="D34" s="10">
        <v>5</v>
      </c>
      <c r="E34" s="10">
        <f>D34-C34</f>
        <v>0</v>
      </c>
      <c r="F34" s="55">
        <f>C34/$C$36*100</f>
        <v>6.172839506172839</v>
      </c>
      <c r="G34" s="56">
        <f>D34/$D$36*100</f>
        <v>6.024096385542169</v>
      </c>
      <c r="H34" s="39">
        <f t="shared" si="0"/>
        <v>-2.409638554216869</v>
      </c>
    </row>
    <row r="35" spans="1:8" s="5" customFormat="1" ht="15.75">
      <c r="A35" s="13" t="s">
        <v>23</v>
      </c>
      <c r="B35" s="22"/>
      <c r="C35" s="28">
        <f>SUM(C30:C34)</f>
        <v>11</v>
      </c>
      <c r="D35" s="16">
        <f>SUM(D30:D34)</f>
        <v>11</v>
      </c>
      <c r="E35" s="16">
        <f>SUM(E30:E34)</f>
        <v>0</v>
      </c>
      <c r="F35" s="52">
        <f>SUM(F30:F34)</f>
        <v>13.580246913580247</v>
      </c>
      <c r="G35" s="53">
        <f>SUM(G30:G34)</f>
        <v>13.253012048192772</v>
      </c>
      <c r="H35" s="59">
        <f t="shared" si="0"/>
        <v>-2.409638554216855</v>
      </c>
    </row>
    <row r="36" spans="1:8" s="18" customFormat="1" ht="19.5">
      <c r="A36" s="17" t="s">
        <v>22</v>
      </c>
      <c r="B36" s="23"/>
      <c r="C36" s="29">
        <f>C35+C29</f>
        <v>81</v>
      </c>
      <c r="D36" s="19">
        <f>D35+D29</f>
        <v>83</v>
      </c>
      <c r="E36" s="19">
        <f>E35+E29</f>
        <v>2</v>
      </c>
      <c r="F36" s="47">
        <f>F35+F29</f>
        <v>100</v>
      </c>
      <c r="G36" s="48">
        <f>G35+G29</f>
        <v>100</v>
      </c>
      <c r="H36" s="57"/>
    </row>
    <row r="37" spans="1:4" s="5" customFormat="1" ht="15.75">
      <c r="A37" s="6"/>
      <c r="C37" s="11"/>
      <c r="D37" s="11"/>
    </row>
    <row r="38" spans="1:4" s="5" customFormat="1" ht="15.75">
      <c r="A38" s="9"/>
      <c r="B38" s="4"/>
      <c r="C38" s="10"/>
      <c r="D38" s="10"/>
    </row>
    <row r="39" spans="1:4" s="5" customFormat="1" ht="15.75">
      <c r="A39" s="9"/>
      <c r="B39" s="4"/>
      <c r="C39" s="10"/>
      <c r="D39" s="10"/>
    </row>
    <row r="40" spans="1:4" s="5" customFormat="1" ht="15.75">
      <c r="A40" s="6"/>
      <c r="B40" s="4"/>
      <c r="C40" s="11"/>
      <c r="D40" s="11"/>
    </row>
    <row r="41" spans="1:4" s="5" customFormat="1" ht="15.75">
      <c r="A41" s="9"/>
      <c r="B41" s="4"/>
      <c r="C41" s="10"/>
      <c r="D41" s="10"/>
    </row>
    <row r="42" spans="1:4" s="5" customFormat="1" ht="15.75">
      <c r="A42" s="9"/>
      <c r="B42" s="4"/>
      <c r="C42" s="10"/>
      <c r="D42" s="10"/>
    </row>
    <row r="43" spans="1:4" s="5" customFormat="1" ht="15.75">
      <c r="A43" s="9"/>
      <c r="B43" s="4"/>
      <c r="C43" s="10"/>
      <c r="D43" s="10"/>
    </row>
    <row r="44" spans="1:4" s="5" customFormat="1" ht="15.75">
      <c r="A44" s="9"/>
      <c r="B44" s="4"/>
      <c r="C44" s="10"/>
      <c r="D44" s="10"/>
    </row>
    <row r="45" spans="1:4" s="5" customFormat="1" ht="15.75">
      <c r="A45" s="9"/>
      <c r="B45" s="4"/>
      <c r="C45" s="10"/>
      <c r="D45" s="10"/>
    </row>
    <row r="46" spans="1:4" s="5" customFormat="1" ht="15.75">
      <c r="A46" s="9"/>
      <c r="B46" s="4"/>
      <c r="C46" s="10"/>
      <c r="D46" s="10"/>
    </row>
    <row r="47" spans="1:4" s="5" customFormat="1" ht="15.75">
      <c r="A47" s="9"/>
      <c r="B47" s="4"/>
      <c r="C47" s="10"/>
      <c r="D47" s="10"/>
    </row>
    <row r="48" spans="1:4" s="5" customFormat="1" ht="15.75">
      <c r="A48" s="9"/>
      <c r="B48" s="4"/>
      <c r="C48" s="10"/>
      <c r="D48" s="10"/>
    </row>
    <row r="49" spans="1:4" ht="15.75">
      <c r="A49" s="3"/>
      <c r="B49" s="2"/>
      <c r="C49" s="12"/>
      <c r="D49" s="12"/>
    </row>
    <row r="50" spans="1:4" ht="15.75">
      <c r="A50" s="3"/>
      <c r="B50" s="2"/>
      <c r="C50" s="12"/>
      <c r="D50" s="12"/>
    </row>
    <row r="51" spans="1:4" ht="15.75">
      <c r="A51" s="3"/>
      <c r="B51" s="2"/>
      <c r="C51" s="2"/>
      <c r="D51" s="2"/>
    </row>
    <row r="52" spans="1:4" ht="15.75">
      <c r="A52" s="3"/>
      <c r="B52" s="2"/>
      <c r="C52" s="2"/>
      <c r="D52" s="2"/>
    </row>
    <row r="53" spans="1:4" ht="15.75">
      <c r="A53" s="3"/>
      <c r="B53" s="2"/>
      <c r="C53" s="2"/>
      <c r="D53" s="2"/>
    </row>
    <row r="54" spans="1:4" ht="15.75">
      <c r="A54" s="3"/>
      <c r="B54" s="2"/>
      <c r="C54" s="2"/>
      <c r="D54" s="2"/>
    </row>
    <row r="55" spans="1:4" ht="15.75">
      <c r="A55" s="3"/>
      <c r="B55" s="2"/>
      <c r="C55" s="2"/>
      <c r="D55" s="2"/>
    </row>
    <row r="56" spans="1:4" ht="15.75">
      <c r="A56" s="3"/>
      <c r="B56" s="2"/>
      <c r="C56" s="2"/>
      <c r="D56" s="2"/>
    </row>
    <row r="57" spans="1:4" ht="15.75">
      <c r="A57" s="3"/>
      <c r="B57" s="2"/>
      <c r="C57" s="2"/>
      <c r="D57" s="2"/>
    </row>
    <row r="58" spans="1:4" ht="15.75">
      <c r="A58" s="3"/>
      <c r="B58" s="2"/>
      <c r="C58" s="2"/>
      <c r="D58" s="2"/>
    </row>
    <row r="59" spans="1:4" ht="15.75">
      <c r="A59" s="2"/>
      <c r="B59" s="2"/>
      <c r="C59" s="2"/>
      <c r="D59" s="2"/>
    </row>
  </sheetData>
  <mergeCells count="6">
    <mergeCell ref="F9:H9"/>
    <mergeCell ref="F10:G10"/>
    <mergeCell ref="A6:H6"/>
    <mergeCell ref="C10:D10"/>
    <mergeCell ref="A9:B10"/>
    <mergeCell ref="C9:E9"/>
  </mergeCells>
  <printOptions horizontalCentered="1" verticalCentered="1"/>
  <pageMargins left="0.3937007874015748" right="0.3937007874015748" top="0.3937007874015748" bottom="0.3937007874015748" header="0.15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59"/>
  <sheetViews>
    <sheetView workbookViewId="0" topLeftCell="A6">
      <selection activeCell="A6" sqref="A6:H6"/>
    </sheetView>
  </sheetViews>
  <sheetFormatPr defaultColWidth="9.00390625" defaultRowHeight="12.75"/>
  <cols>
    <col min="1" max="1" width="8.375" style="1" customWidth="1"/>
    <col min="2" max="2" width="43.625" style="1" customWidth="1"/>
    <col min="3" max="3" width="11.875" style="1" customWidth="1"/>
    <col min="4" max="4" width="12.00390625" style="1" customWidth="1"/>
    <col min="5" max="5" width="17.875" style="1" customWidth="1"/>
    <col min="6" max="6" width="11.75390625" style="1" customWidth="1"/>
    <col min="7" max="7" width="11.625" style="1" customWidth="1"/>
    <col min="8" max="8" width="18.125" style="1" customWidth="1"/>
    <col min="9" max="16384" width="9.125" style="1" customWidth="1"/>
  </cols>
  <sheetData>
    <row r="1" ht="15.75" hidden="1"/>
    <row r="2" ht="13.5" customHeight="1" hidden="1"/>
    <row r="3" ht="15.75" hidden="1"/>
    <row r="4" ht="15.75" hidden="1"/>
    <row r="5" ht="15.75" hidden="1"/>
    <row r="6" spans="1:8" s="5" customFormat="1" ht="19.5">
      <c r="A6" s="68" t="s">
        <v>49</v>
      </c>
      <c r="B6" s="68"/>
      <c r="C6" s="68"/>
      <c r="D6" s="68"/>
      <c r="E6" s="68"/>
      <c r="F6" s="68"/>
      <c r="G6" s="68"/>
      <c r="H6" s="68"/>
    </row>
    <row r="7" spans="1:8" s="5" customFormat="1" ht="15.75">
      <c r="A7" s="60"/>
      <c r="B7" s="61"/>
      <c r="C7" s="4"/>
      <c r="D7" s="4"/>
      <c r="H7" s="62" t="s">
        <v>46</v>
      </c>
    </row>
    <row r="8" spans="3:4" s="5" customFormat="1" ht="15.75">
      <c r="C8" s="4"/>
      <c r="D8" s="4"/>
    </row>
    <row r="9" spans="1:8" s="7" customFormat="1" ht="18.75" customHeight="1">
      <c r="A9" s="69" t="s">
        <v>15</v>
      </c>
      <c r="B9" s="70"/>
      <c r="C9" s="63" t="s">
        <v>16</v>
      </c>
      <c r="D9" s="64"/>
      <c r="E9" s="65"/>
      <c r="F9" s="63" t="s">
        <v>25</v>
      </c>
      <c r="G9" s="64"/>
      <c r="H9" s="65"/>
    </row>
    <row r="10" spans="1:8" s="8" customFormat="1" ht="18.75" customHeight="1">
      <c r="A10" s="71"/>
      <c r="B10" s="72"/>
      <c r="C10" s="66" t="s">
        <v>17</v>
      </c>
      <c r="D10" s="67"/>
      <c r="E10" s="31" t="s">
        <v>24</v>
      </c>
      <c r="F10" s="66" t="s">
        <v>27</v>
      </c>
      <c r="G10" s="67"/>
      <c r="H10" s="31" t="s">
        <v>26</v>
      </c>
    </row>
    <row r="11" spans="1:8" s="4" customFormat="1" ht="18.75" customHeight="1">
      <c r="A11" s="30" t="s">
        <v>13</v>
      </c>
      <c r="B11" s="30" t="s">
        <v>14</v>
      </c>
      <c r="C11" s="32">
        <v>40543</v>
      </c>
      <c r="D11" s="32">
        <v>40908</v>
      </c>
      <c r="E11" s="58" t="s">
        <v>44</v>
      </c>
      <c r="F11" s="49">
        <v>40543</v>
      </c>
      <c r="G11" s="50">
        <v>40908</v>
      </c>
      <c r="H11" s="51" t="s">
        <v>45</v>
      </c>
    </row>
    <row r="12" spans="1:8" s="5" customFormat="1" ht="15.75">
      <c r="A12" s="20" t="s">
        <v>28</v>
      </c>
      <c r="B12" s="24" t="s">
        <v>1</v>
      </c>
      <c r="C12" s="25">
        <v>4</v>
      </c>
      <c r="D12" s="25">
        <v>4</v>
      </c>
      <c r="E12" s="10">
        <f>D12-C12</f>
        <v>0</v>
      </c>
      <c r="F12" s="33">
        <f>C12/$C$36*100</f>
        <v>4.819277108433735</v>
      </c>
      <c r="G12" s="43">
        <f>D12/$D$36*100</f>
        <v>5.194805194805195</v>
      </c>
      <c r="H12" s="44">
        <f>G12/F12*100-100</f>
        <v>7.792207792207776</v>
      </c>
    </row>
    <row r="13" spans="1:8" s="5" customFormat="1" ht="15.75">
      <c r="A13" s="20" t="s">
        <v>0</v>
      </c>
      <c r="B13" s="24" t="s">
        <v>11</v>
      </c>
      <c r="C13" s="10">
        <v>1</v>
      </c>
      <c r="D13" s="10">
        <v>1</v>
      </c>
      <c r="E13" s="10">
        <f>D13-C13</f>
        <v>0</v>
      </c>
      <c r="F13" s="35">
        <f>C13/$C$36*100</f>
        <v>1.2048192771084338</v>
      </c>
      <c r="G13" s="34">
        <f>D13/$D$36*100</f>
        <v>1.2987012987012987</v>
      </c>
      <c r="H13" s="39">
        <f aca="true" t="shared" si="0" ref="H13:H35">G13/F13*100-100</f>
        <v>7.792207792207776</v>
      </c>
    </row>
    <row r="14" spans="1:8" s="5" customFormat="1" ht="15.75">
      <c r="A14" s="20"/>
      <c r="B14" s="24" t="s">
        <v>2</v>
      </c>
      <c r="C14" s="10">
        <v>18</v>
      </c>
      <c r="D14" s="10">
        <v>18</v>
      </c>
      <c r="E14" s="10">
        <f>D14-C14</f>
        <v>0</v>
      </c>
      <c r="F14" s="35">
        <f>C14/$C$36*100</f>
        <v>21.686746987951807</v>
      </c>
      <c r="G14" s="34">
        <f>D14/$D$36*100</f>
        <v>23.376623376623375</v>
      </c>
      <c r="H14" s="39">
        <f t="shared" si="0"/>
        <v>7.79220779220779</v>
      </c>
    </row>
    <row r="15" spans="1:8" s="5" customFormat="1" ht="15.75">
      <c r="A15" s="20"/>
      <c r="B15" s="24" t="s">
        <v>12</v>
      </c>
      <c r="C15" s="10">
        <v>3</v>
      </c>
      <c r="D15" s="10">
        <v>1</v>
      </c>
      <c r="E15" s="10">
        <f>D15-C15</f>
        <v>-2</v>
      </c>
      <c r="F15" s="35">
        <f>C15/$C$36*100</f>
        <v>3.614457831325301</v>
      </c>
      <c r="G15" s="34">
        <f>D15/$D$36*100</f>
        <v>1.2987012987012987</v>
      </c>
      <c r="H15" s="39">
        <f t="shared" si="0"/>
        <v>-64.06926406926407</v>
      </c>
    </row>
    <row r="16" spans="1:8" s="5" customFormat="1" ht="15.75">
      <c r="A16" s="20"/>
      <c r="B16" s="21" t="s">
        <v>9</v>
      </c>
      <c r="C16" s="27">
        <f>SUM(C12:C15)</f>
        <v>26</v>
      </c>
      <c r="D16" s="11">
        <f>SUM(D12:D15)</f>
        <v>24</v>
      </c>
      <c r="E16" s="11">
        <f>SUM(E12:E15)</f>
        <v>-2</v>
      </c>
      <c r="F16" s="36">
        <f>SUM(F12:F15)</f>
        <v>31.325301204819276</v>
      </c>
      <c r="G16" s="41">
        <f>SUM(G12:G15)</f>
        <v>31.16883116883117</v>
      </c>
      <c r="H16" s="40">
        <f t="shared" si="0"/>
        <v>-0.499500499500499</v>
      </c>
    </row>
    <row r="17" spans="1:8" s="5" customFormat="1" ht="15.75">
      <c r="A17" s="20" t="s">
        <v>0</v>
      </c>
      <c r="B17" s="24" t="s">
        <v>38</v>
      </c>
      <c r="C17" s="10">
        <v>1</v>
      </c>
      <c r="D17" s="10">
        <v>1</v>
      </c>
      <c r="E17" s="10">
        <f aca="true" t="shared" si="1" ref="E17:E22">D17-C17</f>
        <v>0</v>
      </c>
      <c r="F17" s="35">
        <f aca="true" t="shared" si="2" ref="F17:F22">C17/$C$36*100</f>
        <v>1.2048192771084338</v>
      </c>
      <c r="G17" s="34">
        <f aca="true" t="shared" si="3" ref="G17:G22">D17/$D$36*100</f>
        <v>1.2987012987012987</v>
      </c>
      <c r="H17" s="39">
        <f t="shared" si="0"/>
        <v>7.792207792207776</v>
      </c>
    </row>
    <row r="18" spans="1:8" s="5" customFormat="1" ht="15.75">
      <c r="A18" s="20"/>
      <c r="B18" s="24" t="s">
        <v>36</v>
      </c>
      <c r="C18" s="10">
        <v>1</v>
      </c>
      <c r="D18" s="10">
        <v>1</v>
      </c>
      <c r="E18" s="10">
        <f t="shared" si="1"/>
        <v>0</v>
      </c>
      <c r="F18" s="35">
        <f t="shared" si="2"/>
        <v>1.2048192771084338</v>
      </c>
      <c r="G18" s="34">
        <f t="shared" si="3"/>
        <v>1.2987012987012987</v>
      </c>
      <c r="H18" s="39">
        <f t="shared" si="0"/>
        <v>7.792207792207776</v>
      </c>
    </row>
    <row r="19" spans="1:8" s="5" customFormat="1" ht="15.75">
      <c r="A19" s="20"/>
      <c r="B19" s="24" t="s">
        <v>42</v>
      </c>
      <c r="C19" s="10">
        <v>1</v>
      </c>
      <c r="D19" s="10">
        <v>1</v>
      </c>
      <c r="E19" s="10">
        <f t="shared" si="1"/>
        <v>0</v>
      </c>
      <c r="F19" s="35">
        <f t="shared" si="2"/>
        <v>1.2048192771084338</v>
      </c>
      <c r="G19" s="34">
        <f t="shared" si="3"/>
        <v>1.2987012987012987</v>
      </c>
      <c r="H19" s="39">
        <f t="shared" si="0"/>
        <v>7.792207792207776</v>
      </c>
    </row>
    <row r="20" spans="1:8" s="5" customFormat="1" ht="15.75">
      <c r="A20" s="20" t="s">
        <v>3</v>
      </c>
      <c r="B20" s="24" t="s">
        <v>33</v>
      </c>
      <c r="C20" s="10">
        <v>2</v>
      </c>
      <c r="D20" s="10">
        <v>1</v>
      </c>
      <c r="E20" s="10">
        <f t="shared" si="1"/>
        <v>-1</v>
      </c>
      <c r="F20" s="35">
        <f t="shared" si="2"/>
        <v>2.4096385542168677</v>
      </c>
      <c r="G20" s="34">
        <f t="shared" si="3"/>
        <v>1.2987012987012987</v>
      </c>
      <c r="H20" s="39">
        <f t="shared" si="0"/>
        <v>-46.10389610389611</v>
      </c>
    </row>
    <row r="21" spans="1:8" s="5" customFormat="1" ht="15.75">
      <c r="A21" s="20"/>
      <c r="B21" s="24" t="s">
        <v>4</v>
      </c>
      <c r="C21" s="10">
        <v>1</v>
      </c>
      <c r="D21" s="10">
        <v>1</v>
      </c>
      <c r="E21" s="10">
        <f t="shared" si="1"/>
        <v>0</v>
      </c>
      <c r="F21" s="35">
        <f t="shared" si="2"/>
        <v>1.2048192771084338</v>
      </c>
      <c r="G21" s="34">
        <f t="shared" si="3"/>
        <v>1.2987012987012987</v>
      </c>
      <c r="H21" s="39">
        <f t="shared" si="0"/>
        <v>7.792207792207776</v>
      </c>
    </row>
    <row r="22" spans="1:8" s="5" customFormat="1" ht="15.75">
      <c r="A22" s="20"/>
      <c r="B22" s="24" t="s">
        <v>5</v>
      </c>
      <c r="C22" s="10">
        <v>1</v>
      </c>
      <c r="D22" s="10">
        <v>0</v>
      </c>
      <c r="E22" s="10">
        <f t="shared" si="1"/>
        <v>-1</v>
      </c>
      <c r="F22" s="35">
        <f t="shared" si="2"/>
        <v>1.2048192771084338</v>
      </c>
      <c r="G22" s="34">
        <f t="shared" si="3"/>
        <v>0</v>
      </c>
      <c r="H22" s="39">
        <f t="shared" si="0"/>
        <v>-100</v>
      </c>
    </row>
    <row r="23" spans="1:8" s="5" customFormat="1" ht="15.75">
      <c r="A23" s="20"/>
      <c r="B23" s="21" t="s">
        <v>9</v>
      </c>
      <c r="C23" s="27">
        <f>SUM(C17:C22)</f>
        <v>7</v>
      </c>
      <c r="D23" s="11">
        <f>SUM(D17:D22)</f>
        <v>5</v>
      </c>
      <c r="E23" s="11">
        <f>SUM(E17:E22)</f>
        <v>-2</v>
      </c>
      <c r="F23" s="37">
        <f>SUM(F17:F22)</f>
        <v>8.433734939759036</v>
      </c>
      <c r="G23" s="42">
        <f>SUM(G17:G22)</f>
        <v>6.4935064935064934</v>
      </c>
      <c r="H23" s="40">
        <f t="shared" si="0"/>
        <v>-23.00556586270872</v>
      </c>
    </row>
    <row r="24" spans="1:8" s="5" customFormat="1" ht="15.75">
      <c r="A24" s="20" t="s">
        <v>6</v>
      </c>
      <c r="B24" s="24" t="s">
        <v>34</v>
      </c>
      <c r="C24" s="10">
        <v>24</v>
      </c>
      <c r="D24" s="10">
        <v>25</v>
      </c>
      <c r="E24" s="10">
        <f>D24-C24</f>
        <v>1</v>
      </c>
      <c r="F24" s="35">
        <f>C24/$C$36*100</f>
        <v>28.915662650602407</v>
      </c>
      <c r="G24" s="34">
        <f>D24/$D$36*100</f>
        <v>32.467532467532465</v>
      </c>
      <c r="H24" s="39">
        <f t="shared" si="0"/>
        <v>12.283549783549773</v>
      </c>
    </row>
    <row r="25" spans="1:8" s="5" customFormat="1" ht="15.75">
      <c r="A25" s="20"/>
      <c r="B25" s="24" t="s">
        <v>7</v>
      </c>
      <c r="C25" s="10">
        <v>13</v>
      </c>
      <c r="D25" s="10">
        <v>11</v>
      </c>
      <c r="E25" s="10">
        <f>D25-C25</f>
        <v>-2</v>
      </c>
      <c r="F25" s="35">
        <f>C25/$C$36*100</f>
        <v>15.66265060240964</v>
      </c>
      <c r="G25" s="34">
        <f>D25/$D$36*100</f>
        <v>14.285714285714285</v>
      </c>
      <c r="H25" s="39">
        <f t="shared" si="0"/>
        <v>-8.791208791208803</v>
      </c>
    </row>
    <row r="26" spans="1:8" s="5" customFormat="1" ht="15.75">
      <c r="A26" s="20"/>
      <c r="B26" s="21" t="s">
        <v>9</v>
      </c>
      <c r="C26" s="27">
        <f>SUM(C24:C25)</f>
        <v>37</v>
      </c>
      <c r="D26" s="11">
        <f>SUM(D24:D25)</f>
        <v>36</v>
      </c>
      <c r="E26" s="11">
        <f>SUM(E24:E25)</f>
        <v>-1</v>
      </c>
      <c r="F26" s="37">
        <f>SUM(F24:F25)</f>
        <v>44.57831325301205</v>
      </c>
      <c r="G26" s="42">
        <f>SUM(G24:G25)</f>
        <v>46.75324675324675</v>
      </c>
      <c r="H26" s="40">
        <f t="shared" si="0"/>
        <v>4.878904878904876</v>
      </c>
    </row>
    <row r="27" spans="1:8" s="5" customFormat="1" ht="15.75">
      <c r="A27" s="20" t="s">
        <v>8</v>
      </c>
      <c r="B27" s="24" t="s">
        <v>35</v>
      </c>
      <c r="C27" s="26">
        <v>2</v>
      </c>
      <c r="D27" s="10">
        <v>1</v>
      </c>
      <c r="E27" s="10">
        <f>D27-C27</f>
        <v>-1</v>
      </c>
      <c r="F27" s="35">
        <f>C27/$C$36*100</f>
        <v>2.4096385542168677</v>
      </c>
      <c r="G27" s="34">
        <f>D27/$D$36*100</f>
        <v>1.2987012987012987</v>
      </c>
      <c r="H27" s="39">
        <f t="shared" si="0"/>
        <v>-46.10389610389611</v>
      </c>
    </row>
    <row r="28" spans="1:8" s="5" customFormat="1" ht="15.75">
      <c r="A28" s="20"/>
      <c r="B28" s="21" t="s">
        <v>9</v>
      </c>
      <c r="C28" s="27">
        <f>SUM(C27)</f>
        <v>2</v>
      </c>
      <c r="D28" s="11">
        <f>SUM(D27)</f>
        <v>1</v>
      </c>
      <c r="E28" s="11">
        <f>SUM(E27)</f>
        <v>-1</v>
      </c>
      <c r="F28" s="52">
        <f>SUM(F27)</f>
        <v>2.4096385542168677</v>
      </c>
      <c r="G28" s="53">
        <f>SUM(G27)</f>
        <v>1.2987012987012987</v>
      </c>
      <c r="H28" s="54">
        <f t="shared" si="0"/>
        <v>-46.10389610389611</v>
      </c>
    </row>
    <row r="29" spans="1:8" s="5" customFormat="1" ht="15.75">
      <c r="A29" s="14" t="s">
        <v>21</v>
      </c>
      <c r="B29" s="15"/>
      <c r="C29" s="28">
        <f>C16+C23+C26+C28</f>
        <v>72</v>
      </c>
      <c r="D29" s="16">
        <f>D16+D23+D26+D28</f>
        <v>66</v>
      </c>
      <c r="E29" s="16">
        <f>E16+E23+E26+E28</f>
        <v>-6</v>
      </c>
      <c r="F29" s="38">
        <f>F16+F23+F26+F28</f>
        <v>86.74698795180723</v>
      </c>
      <c r="G29" s="45">
        <f>G16+G23+G26+G28</f>
        <v>85.71428571428572</v>
      </c>
      <c r="H29" s="46">
        <f t="shared" si="0"/>
        <v>-1.1904761904761756</v>
      </c>
    </row>
    <row r="30" spans="1:8" s="5" customFormat="1" ht="15.75">
      <c r="A30" s="20" t="s">
        <v>28</v>
      </c>
      <c r="B30" s="24" t="s">
        <v>29</v>
      </c>
      <c r="C30" s="26">
        <v>1</v>
      </c>
      <c r="D30" s="10">
        <v>1</v>
      </c>
      <c r="E30" s="10">
        <f>D30-C30</f>
        <v>0</v>
      </c>
      <c r="F30" s="35">
        <f>C30/$C$36*100</f>
        <v>1.2048192771084338</v>
      </c>
      <c r="G30" s="34">
        <f>D30/$D$36*100</f>
        <v>1.2987012987012987</v>
      </c>
      <c r="H30" s="39">
        <f t="shared" si="0"/>
        <v>7.792207792207776</v>
      </c>
    </row>
    <row r="31" spans="1:8" s="5" customFormat="1" ht="15.75">
      <c r="A31" s="20" t="s">
        <v>3</v>
      </c>
      <c r="B31" s="24" t="s">
        <v>19</v>
      </c>
      <c r="C31" s="26">
        <v>2</v>
      </c>
      <c r="D31" s="10">
        <v>2</v>
      </c>
      <c r="E31" s="10">
        <f>D31-C31</f>
        <v>0</v>
      </c>
      <c r="F31" s="35">
        <f>C31/$C$36*100</f>
        <v>2.4096385542168677</v>
      </c>
      <c r="G31" s="34">
        <f>D31/$D$36*100</f>
        <v>2.5974025974025974</v>
      </c>
      <c r="H31" s="39">
        <f t="shared" si="0"/>
        <v>7.792207792207776</v>
      </c>
    </row>
    <row r="32" spans="1:8" s="5" customFormat="1" ht="15.75">
      <c r="A32" s="20" t="s">
        <v>10</v>
      </c>
      <c r="B32" s="24" t="s">
        <v>18</v>
      </c>
      <c r="C32" s="26">
        <v>2</v>
      </c>
      <c r="D32" s="10">
        <v>2</v>
      </c>
      <c r="E32" s="10">
        <f>D32-C32</f>
        <v>0</v>
      </c>
      <c r="F32" s="35">
        <f>C32/$C$36*100</f>
        <v>2.4096385542168677</v>
      </c>
      <c r="G32" s="34">
        <f>D32/$D$36*100</f>
        <v>2.5974025974025974</v>
      </c>
      <c r="H32" s="39">
        <f t="shared" si="0"/>
        <v>7.792207792207776</v>
      </c>
    </row>
    <row r="33" spans="1:8" s="5" customFormat="1" ht="15.75">
      <c r="A33" s="20" t="s">
        <v>30</v>
      </c>
      <c r="B33" s="24" t="s">
        <v>20</v>
      </c>
      <c r="C33" s="26">
        <v>1</v>
      </c>
      <c r="D33" s="10">
        <v>1</v>
      </c>
      <c r="E33" s="10">
        <f>D33-C33</f>
        <v>0</v>
      </c>
      <c r="F33" s="35">
        <f>C33/$C$36*100</f>
        <v>1.2048192771084338</v>
      </c>
      <c r="G33" s="34">
        <f>D33/$D$36*100</f>
        <v>1.2987012987012987</v>
      </c>
      <c r="H33" s="39">
        <f t="shared" si="0"/>
        <v>7.792207792207776</v>
      </c>
    </row>
    <row r="34" spans="1:8" s="5" customFormat="1" ht="15.75">
      <c r="A34" s="20" t="s">
        <v>31</v>
      </c>
      <c r="B34" s="24" t="s">
        <v>32</v>
      </c>
      <c r="C34" s="26">
        <v>5</v>
      </c>
      <c r="D34" s="10">
        <v>5</v>
      </c>
      <c r="E34" s="10">
        <f>D34-C34</f>
        <v>0</v>
      </c>
      <c r="F34" s="55">
        <f>C34/$C$36*100</f>
        <v>6.024096385542169</v>
      </c>
      <c r="G34" s="56">
        <f>D34/$D$36*100</f>
        <v>6.493506493506493</v>
      </c>
      <c r="H34" s="39">
        <f t="shared" si="0"/>
        <v>7.792207792207776</v>
      </c>
    </row>
    <row r="35" spans="1:8" s="5" customFormat="1" ht="15.75">
      <c r="A35" s="13" t="s">
        <v>23</v>
      </c>
      <c r="B35" s="22"/>
      <c r="C35" s="28">
        <f>SUM(C30:C34)</f>
        <v>11</v>
      </c>
      <c r="D35" s="16">
        <f>SUM(D30:D34)</f>
        <v>11</v>
      </c>
      <c r="E35" s="16">
        <f>SUM(E30:E34)</f>
        <v>0</v>
      </c>
      <c r="F35" s="52">
        <f>SUM(F30:F34)</f>
        <v>13.253012048192772</v>
      </c>
      <c r="G35" s="53">
        <f>SUM(G30:G34)</f>
        <v>14.285714285714285</v>
      </c>
      <c r="H35" s="59">
        <f t="shared" si="0"/>
        <v>7.792207792207776</v>
      </c>
    </row>
    <row r="36" spans="1:8" s="18" customFormat="1" ht="19.5">
      <c r="A36" s="17" t="s">
        <v>22</v>
      </c>
      <c r="B36" s="23"/>
      <c r="C36" s="29">
        <f>C35+C29</f>
        <v>83</v>
      </c>
      <c r="D36" s="19">
        <f>D35+D29</f>
        <v>77</v>
      </c>
      <c r="E36" s="19">
        <f>E35+E29</f>
        <v>-6</v>
      </c>
      <c r="F36" s="47">
        <f>F35+F29</f>
        <v>100</v>
      </c>
      <c r="G36" s="48">
        <f>G35+G29</f>
        <v>100</v>
      </c>
      <c r="H36" s="57"/>
    </row>
    <row r="37" spans="1:4" s="5" customFormat="1" ht="15.75">
      <c r="A37" s="6"/>
      <c r="C37" s="11"/>
      <c r="D37" s="11"/>
    </row>
    <row r="38" spans="1:4" s="5" customFormat="1" ht="15.75">
      <c r="A38" s="9"/>
      <c r="B38" s="4"/>
      <c r="C38" s="10"/>
      <c r="D38" s="10"/>
    </row>
    <row r="39" spans="1:4" s="5" customFormat="1" ht="15.75">
      <c r="A39" s="9"/>
      <c r="B39" s="4"/>
      <c r="C39" s="10"/>
      <c r="D39" s="10"/>
    </row>
    <row r="40" spans="1:4" s="5" customFormat="1" ht="15.75">
      <c r="A40" s="6"/>
      <c r="B40" s="4"/>
      <c r="C40" s="11"/>
      <c r="D40" s="11"/>
    </row>
    <row r="41" spans="1:4" s="5" customFormat="1" ht="15.75">
      <c r="A41" s="9"/>
      <c r="B41" s="4"/>
      <c r="C41" s="10"/>
      <c r="D41" s="10"/>
    </row>
    <row r="42" spans="1:4" s="5" customFormat="1" ht="15.75">
      <c r="A42" s="9"/>
      <c r="B42" s="4"/>
      <c r="C42" s="10"/>
      <c r="D42" s="10"/>
    </row>
    <row r="43" spans="1:4" s="5" customFormat="1" ht="15.75">
      <c r="A43" s="9"/>
      <c r="B43" s="4"/>
      <c r="C43" s="10"/>
      <c r="D43" s="10"/>
    </row>
    <row r="44" spans="1:4" s="5" customFormat="1" ht="15.75">
      <c r="A44" s="9"/>
      <c r="B44" s="4"/>
      <c r="C44" s="10"/>
      <c r="D44" s="10"/>
    </row>
    <row r="45" spans="1:4" s="5" customFormat="1" ht="15.75">
      <c r="A45" s="9"/>
      <c r="B45" s="4"/>
      <c r="C45" s="10"/>
      <c r="D45" s="10"/>
    </row>
    <row r="46" spans="1:4" s="5" customFormat="1" ht="15.75">
      <c r="A46" s="9"/>
      <c r="B46" s="4"/>
      <c r="C46" s="10"/>
      <c r="D46" s="10"/>
    </row>
    <row r="47" spans="1:4" s="5" customFormat="1" ht="15.75">
      <c r="A47" s="9"/>
      <c r="B47" s="4"/>
      <c r="C47" s="10"/>
      <c r="D47" s="10"/>
    </row>
    <row r="48" spans="1:4" s="5" customFormat="1" ht="15.75">
      <c r="A48" s="9"/>
      <c r="B48" s="4"/>
      <c r="C48" s="10"/>
      <c r="D48" s="10"/>
    </row>
    <row r="49" spans="1:4" ht="15.75">
      <c r="A49" s="3"/>
      <c r="B49" s="2"/>
      <c r="C49" s="12"/>
      <c r="D49" s="12"/>
    </row>
    <row r="50" spans="1:4" ht="15.75">
      <c r="A50" s="3"/>
      <c r="B50" s="2"/>
      <c r="C50" s="12"/>
      <c r="D50" s="12"/>
    </row>
    <row r="51" spans="1:4" ht="15.75">
      <c r="A51" s="3"/>
      <c r="B51" s="2"/>
      <c r="C51" s="2"/>
      <c r="D51" s="2"/>
    </row>
    <row r="52" spans="1:4" ht="15.75">
      <c r="A52" s="3"/>
      <c r="B52" s="2"/>
      <c r="C52" s="2"/>
      <c r="D52" s="2"/>
    </row>
    <row r="53" spans="1:4" ht="15.75">
      <c r="A53" s="3"/>
      <c r="B53" s="2"/>
      <c r="C53" s="2"/>
      <c r="D53" s="2"/>
    </row>
    <row r="54" spans="1:4" ht="15.75">
      <c r="A54" s="3"/>
      <c r="B54" s="2"/>
      <c r="C54" s="2"/>
      <c r="D54" s="2"/>
    </row>
    <row r="55" spans="1:4" ht="15.75">
      <c r="A55" s="3"/>
      <c r="B55" s="2"/>
      <c r="C55" s="2"/>
      <c r="D55" s="2"/>
    </row>
    <row r="56" spans="1:4" ht="15.75">
      <c r="A56" s="3"/>
      <c r="B56" s="2"/>
      <c r="C56" s="2"/>
      <c r="D56" s="2"/>
    </row>
    <row r="57" spans="1:4" ht="15.75">
      <c r="A57" s="3"/>
      <c r="B57" s="2"/>
      <c r="C57" s="2"/>
      <c r="D57" s="2"/>
    </row>
    <row r="58" spans="1:4" ht="15.75">
      <c r="A58" s="3"/>
      <c r="B58" s="2"/>
      <c r="C58" s="2"/>
      <c r="D58" s="2"/>
    </row>
    <row r="59" spans="1:4" ht="15.75">
      <c r="A59" s="2"/>
      <c r="B59" s="2"/>
      <c r="C59" s="2"/>
      <c r="D59" s="2"/>
    </row>
  </sheetData>
  <mergeCells count="6">
    <mergeCell ref="F9:H9"/>
    <mergeCell ref="F10:G10"/>
    <mergeCell ref="A6:H6"/>
    <mergeCell ref="C10:D10"/>
    <mergeCell ref="A9:B10"/>
    <mergeCell ref="C9:E9"/>
  </mergeCells>
  <printOptions horizontalCentered="1" verticalCentered="1"/>
  <pageMargins left="0.3937007874015748" right="0.3937007874015748" top="0.3937007874015748" bottom="0.3937007874015748" header="0.15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neva</dc:creator>
  <cp:keywords/>
  <dc:description/>
  <cp:lastModifiedBy>mirandap</cp:lastModifiedBy>
  <cp:lastPrinted>2011-02-17T06:30:37Z</cp:lastPrinted>
  <dcterms:created xsi:type="dcterms:W3CDTF">2001-03-07T15:31:03Z</dcterms:created>
  <dcterms:modified xsi:type="dcterms:W3CDTF">2011-02-18T08:55:25Z</dcterms:modified>
  <cp:category/>
  <cp:version/>
  <cp:contentType/>
  <cp:contentStatus/>
</cp:coreProperties>
</file>