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 activeTab="5"/>
  </bookViews>
  <sheets>
    <sheet name="_REKAPITULACIJA_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calcPr calcId="125725"/>
</workbook>
</file>

<file path=xl/calcChain.xml><?xml version="1.0" encoding="utf-8"?>
<calcChain xmlns="http://schemas.openxmlformats.org/spreadsheetml/2006/main">
  <c r="F19" i="7"/>
  <c r="F18"/>
  <c r="F16"/>
  <c r="F15"/>
  <c r="F14"/>
  <c r="F13"/>
  <c r="F12"/>
  <c r="F11"/>
  <c r="F10"/>
  <c r="F9"/>
  <c r="F8"/>
  <c r="A61" i="6"/>
  <c r="F60"/>
  <c r="F59"/>
  <c r="F58"/>
  <c r="F57"/>
  <c r="F56"/>
  <c r="A52"/>
  <c r="F51"/>
  <c r="F50"/>
  <c r="F49"/>
  <c r="F48"/>
  <c r="F47"/>
  <c r="F46"/>
  <c r="F45"/>
  <c r="A41"/>
  <c r="F39"/>
  <c r="F37"/>
  <c r="F36"/>
  <c r="F35"/>
  <c r="F34"/>
  <c r="F33"/>
  <c r="F41" s="1"/>
  <c r="A29"/>
  <c r="F28"/>
  <c r="F27"/>
  <c r="F26"/>
  <c r="F25"/>
  <c r="F24"/>
  <c r="F23"/>
  <c r="F22"/>
  <c r="F21"/>
  <c r="F20"/>
  <c r="A16"/>
  <c r="F15"/>
  <c r="F14"/>
  <c r="F13"/>
  <c r="F12"/>
  <c r="F11"/>
  <c r="F16" s="1"/>
  <c r="F43" i="5"/>
  <c r="A43"/>
  <c r="F28"/>
  <c r="A28"/>
  <c r="F13"/>
  <c r="E47" s="1"/>
  <c r="F47" s="1"/>
  <c r="F26" i="4"/>
  <c r="F25"/>
  <c r="F24"/>
  <c r="F23"/>
  <c r="F22"/>
  <c r="F21"/>
  <c r="F20"/>
  <c r="F19"/>
  <c r="F18"/>
  <c r="F17"/>
  <c r="E28" s="1"/>
  <c r="F28" s="1"/>
  <c r="F16"/>
  <c r="F15"/>
  <c r="F14"/>
  <c r="F12"/>
  <c r="F11"/>
  <c r="F39" i="3"/>
  <c r="F38"/>
  <c r="F36"/>
  <c r="F34"/>
  <c r="F33"/>
  <c r="F32"/>
  <c r="F29"/>
  <c r="F28"/>
  <c r="F27"/>
  <c r="F26"/>
  <c r="F25"/>
  <c r="F22"/>
  <c r="F21"/>
  <c r="F20"/>
  <c r="F19"/>
  <c r="F18"/>
  <c r="F15"/>
  <c r="F14"/>
  <c r="F13"/>
  <c r="F12"/>
  <c r="D11"/>
  <c r="F11" s="1"/>
  <c r="F26" i="2"/>
  <c r="F25"/>
  <c r="F24"/>
  <c r="F23"/>
  <c r="F21"/>
  <c r="F20"/>
  <c r="F19"/>
  <c r="F18"/>
  <c r="F17"/>
  <c r="F16"/>
  <c r="F15"/>
  <c r="F14"/>
  <c r="F13"/>
  <c r="F12"/>
  <c r="F11"/>
  <c r="E48" i="5" l="1"/>
  <c r="F48" s="1"/>
  <c r="F4" s="1"/>
  <c r="E12" i="1" s="1"/>
  <c r="E29" i="4"/>
  <c r="F29" s="1"/>
  <c r="F4" s="1"/>
  <c r="E10" i="1" s="1"/>
  <c r="F29" i="6"/>
  <c r="E29" i="2"/>
  <c r="F29" s="1"/>
  <c r="F52" i="6"/>
  <c r="F61"/>
  <c r="E64" s="1"/>
  <c r="F64" s="1"/>
  <c r="E43" i="3"/>
  <c r="F43" s="1"/>
  <c r="E42"/>
  <c r="F42" s="1"/>
  <c r="E22" i="7"/>
  <c r="F22" s="1"/>
  <c r="E30" i="2"/>
  <c r="F30" s="1"/>
  <c r="F4" s="1"/>
  <c r="E6" i="1" s="1"/>
  <c r="E21" i="7"/>
  <c r="F21" s="1"/>
  <c r="E65" i="6" l="1"/>
  <c r="F65" s="1"/>
  <c r="F66" s="1"/>
  <c r="F4" s="1"/>
  <c r="E14" i="1" s="1"/>
  <c r="F4" i="3"/>
  <c r="E8" i="1" s="1"/>
  <c r="F4" i="7"/>
  <c r="E16" i="1" s="1"/>
  <c r="E20" l="1"/>
  <c r="E22" l="1"/>
  <c r="E24" s="1"/>
</calcChain>
</file>

<file path=xl/sharedStrings.xml><?xml version="1.0" encoding="utf-8"?>
<sst xmlns="http://schemas.openxmlformats.org/spreadsheetml/2006/main" count="359" uniqueCount="177">
  <si>
    <t xml:space="preserve">       SKUPNA REKAPITULACIJA ELEKTROINSTALACIJ OBJEKTA</t>
  </si>
  <si>
    <t>št.</t>
  </si>
  <si>
    <t>OPIS</t>
  </si>
  <si>
    <t>CENA</t>
  </si>
  <si>
    <t>SVETILKE SPLOŠNE IN SVETILKE ZASILNE RAZSVETLJAVE OBJEKTA</t>
  </si>
  <si>
    <t>VODOVNI IN CEVNI MATERIAL</t>
  </si>
  <si>
    <t>INSTALACIJSKA OPREMA</t>
  </si>
  <si>
    <t>ELEKTRIČNE RAZDELILNE OMARE OBJEKTA</t>
  </si>
  <si>
    <t xml:space="preserve">ŠIBKOTOČNE INSTALACIJE </t>
  </si>
  <si>
    <t>STRELOVOD IN OZEMLJITVE</t>
  </si>
  <si>
    <t>Izdelava predpisanih poročil o pregledu, preizkusu in meritvah električnih inštalacij in opreme (impedance okvarnih zank, prehodne upornosti ozemljitev, neprekinjenosti zaščitnih vodnikov, izolacijske upornosti, varnostna razsvetljava) 
(ocenjeno)</t>
  </si>
  <si>
    <t xml:space="preserve">VREDNOST SKUPAJ BREZ DDV: </t>
  </si>
  <si>
    <t xml:space="preserve">DDV 22 %: </t>
  </si>
  <si>
    <t xml:space="preserve">VREDNOST SKUPAJ Z DDV: </t>
  </si>
  <si>
    <t>1. RAZSVETLJAVA, ZASILNA RAZSVETLJAVA (dobava in montaža)</t>
  </si>
  <si>
    <t>1. RAZSVETLJAVA, ZASILNA RAZSVETLJAVA SKUPAJ:</t>
  </si>
  <si>
    <t>OPOMBA:
Vse svetilke morajo biti opremljene z ustrezno dozo, ožičene, opremljene s svetlobnim virom (FC sijalka, varčna sijalka oz. LED diode - vgradnja halogenih sijalk ni dovoljena), pritrjene in priklopljene. 
Vse vgradne stropne in stenske svetilke morajo biti opremljene z ustrezno dozo za montažo v strop oz. steno. Dobava in montaža materiala, preizkušanje in spuščanje v pogon komplet z vsem potrebnim materialom.
Za vse postavke velja, da je v ceni upoštevana dobava, usklajevanje z naročnikom in ostalimi izvajalci, montaža in montažni material.
ZA VSE LUČI VELJA, DA SE PRED NABAVO IN PRED MONTAŽO TIP USKLADI S PROJEKTANTOM OZ. ARHITEKTOM.</t>
  </si>
  <si>
    <t>z.št.</t>
  </si>
  <si>
    <t>opis postavke:</t>
  </si>
  <si>
    <t>enota</t>
  </si>
  <si>
    <t>količina</t>
  </si>
  <si>
    <t>cena/enoto</t>
  </si>
  <si>
    <t>znesek</t>
  </si>
  <si>
    <t xml:space="preserve">SVETILKE SPLOŠNE RAZSVETLJAVE:
</t>
  </si>
  <si>
    <r>
      <rPr>
        <sz val="8"/>
        <color indexed="8"/>
        <rFont val="Tahoma"/>
      </rPr>
      <t>Samo priklop viseče svetilke izdelane iz vojašče čelade, kompletno z dozo in pritrdilnim materialom in priborom</t>
    </r>
    <r>
      <rPr>
        <sz val="8"/>
        <color indexed="8"/>
        <rFont val="Tahoma"/>
      </rPr>
      <t xml:space="preserve">
</t>
    </r>
    <r>
      <rPr>
        <sz val="8"/>
        <color indexed="8"/>
        <rFont val="Tahoma"/>
      </rPr>
      <t xml:space="preserve">
</t>
    </r>
  </si>
  <si>
    <t>kos</t>
  </si>
  <si>
    <r>
      <rPr>
        <sz val="8"/>
        <color indexed="8"/>
        <rFont val="Tahoma"/>
      </rPr>
      <t xml:space="preserve">Vgradna stropna  svetilka , </t>
    </r>
    <r>
      <rPr>
        <sz val="8"/>
        <color indexed="8"/>
        <rFont val="Tahoma"/>
      </rPr>
      <t xml:space="preserve">kompletno s pripadajočim  pritrdilnim priborom in materialom. - Barva svetlobe 3000 K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 xml:space="preserve">Podobno kot : </t>
    </r>
    <r>
      <rPr>
        <b/>
        <sz val="8"/>
        <color indexed="8"/>
        <rFont val="Tahoma"/>
      </rPr>
      <t xml:space="preserve">INTRA </t>
    </r>
    <r>
      <rPr>
        <b/>
        <sz val="8"/>
        <color indexed="8"/>
        <rFont val="Tahoma"/>
      </rPr>
      <t>NITOR</t>
    </r>
  </si>
  <si>
    <r>
      <rPr>
        <sz val="8"/>
        <color indexed="8"/>
        <rFont val="Tahoma"/>
      </rPr>
      <t>Reflektorska tračnica l=2m, montirana na strop, kompletno z   vsem potrebnim pritrdilnim materialom. Tračnica mora omogočati montažo 10 x reflektor.</t>
    </r>
    <r>
      <rPr>
        <sz val="8"/>
        <color indexed="8"/>
        <rFont val="Tahoma"/>
      </rPr>
      <t xml:space="preserve">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>BELE BARVE</t>
    </r>
  </si>
  <si>
    <r>
      <rPr>
        <sz val="8"/>
        <color indexed="8"/>
        <rFont val="Tahoma"/>
      </rPr>
      <t>Reflektorska tračnica l=2m, montirana na strop, kompletno z   vsem potrebnim pritrdilnim materialom. Tračnica mora omogočati montažo 10 x reflektor.</t>
    </r>
    <r>
      <rPr>
        <sz val="8"/>
        <color indexed="8"/>
        <rFont val="Tahoma"/>
      </rPr>
      <t xml:space="preserve">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>ČRNE BARVE</t>
    </r>
  </si>
  <si>
    <r>
      <rPr>
        <sz val="8"/>
        <color indexed="8"/>
        <rFont val="Tahoma"/>
      </rPr>
      <t xml:space="preserve">Ozkosnopni LED reflektor 5W za montažo na tokovno tračnico, komplet 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>BELE BARVE</t>
    </r>
  </si>
  <si>
    <r>
      <rPr>
        <sz val="8"/>
        <color indexed="8"/>
        <rFont val="Tahoma"/>
      </rPr>
      <t xml:space="preserve">Ozkosnopni LED reflektor 5W za montažo na tokovno tračnico, komplet 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>ČRNE BARVE</t>
    </r>
  </si>
  <si>
    <r>
      <rPr>
        <sz val="8"/>
        <color indexed="8"/>
        <rFont val="Tahoma"/>
      </rPr>
      <t xml:space="preserve">Nadgradna  svetilka , </t>
    </r>
    <r>
      <rPr>
        <sz val="8"/>
        <color indexed="8"/>
        <rFont val="Tahoma"/>
      </rPr>
      <t xml:space="preserve">kompletno s pripadajočim  pritrdilnim priborom in materialom. - 
</t>
    </r>
    <r>
      <rPr>
        <sz val="8"/>
        <color indexed="8"/>
        <rFont val="Tahoma"/>
      </rPr>
      <t xml:space="preserve">
</t>
    </r>
    <r>
      <rPr>
        <sz val="8"/>
        <color indexed="8"/>
        <rFont val="Tahoma"/>
      </rPr>
      <t xml:space="preserve">Barva svetlobe 3000 K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 xml:space="preserve">Podobno kot : </t>
    </r>
    <r>
      <rPr>
        <b/>
        <sz val="8"/>
        <color indexed="8"/>
        <rFont val="Tahoma"/>
      </rPr>
      <t>Lineled</t>
    </r>
  </si>
  <si>
    <r>
      <rPr>
        <sz val="8"/>
        <color indexed="8"/>
        <rFont val="Tahoma"/>
      </rPr>
      <t xml:space="preserve">Nadgradna zunanja stenska svetilka v zaščiti IP 55 , </t>
    </r>
    <r>
      <rPr>
        <sz val="8"/>
        <color indexed="8"/>
        <rFont val="Tahoma"/>
      </rPr>
      <t xml:space="preserve">kompletno s pripadajočim  pritrdilnim priborom in materialom. - 
</t>
    </r>
    <r>
      <rPr>
        <sz val="8"/>
        <color indexed="8"/>
        <rFont val="Tahoma"/>
      </rPr>
      <t xml:space="preserve">
</t>
    </r>
    <r>
      <rPr>
        <b/>
        <sz val="8"/>
        <color indexed="8"/>
        <rFont val="Tahoma"/>
      </rPr>
      <t xml:space="preserve">Podobno kot : </t>
    </r>
    <r>
      <rPr>
        <b/>
        <sz val="8"/>
        <color indexed="8"/>
        <rFont val="Tahoma"/>
      </rPr>
      <t>PO IZBIRI ARHITEKTA</t>
    </r>
    <r>
      <rPr>
        <b/>
        <sz val="8"/>
        <color indexed="8"/>
        <rFont val="Tahoma"/>
      </rPr>
      <t xml:space="preserve">
</t>
    </r>
  </si>
  <si>
    <r>
      <rPr>
        <sz val="8"/>
        <color indexed="8"/>
        <rFont val="Tahoma"/>
      </rPr>
      <t xml:space="preserve">Nadgradna stenska svetilka nad umivalnikom
</t>
    </r>
  </si>
  <si>
    <r>
      <rPr>
        <sz val="8"/>
        <color indexed="8"/>
        <rFont val="Tahoma"/>
      </rPr>
      <t xml:space="preserve">Nadgradna stropna svetilka za montažo v sanitarnih prostorih
</t>
    </r>
    <r>
      <rPr>
        <b/>
        <sz val="8"/>
        <color indexed="8"/>
        <rFont val="Tahoma"/>
      </rPr>
      <t>Podobno kot : INTRA ETEA</t>
    </r>
    <r>
      <rPr>
        <b/>
        <sz val="8"/>
        <color indexed="8"/>
        <rFont val="Tahoma"/>
      </rPr>
      <t xml:space="preserve"> </t>
    </r>
    <r>
      <rPr>
        <b/>
        <sz val="8"/>
        <color indexed="8"/>
        <rFont val="Tahoma"/>
      </rPr>
      <t xml:space="preserve">
</t>
    </r>
  </si>
  <si>
    <t>SVETILKE ZASILNE RAZSVETLJAVE :</t>
  </si>
  <si>
    <r>
      <rPr>
        <sz val="8"/>
        <color indexed="8"/>
        <rFont val="Tahoma"/>
      </rPr>
      <t xml:space="preserve">Vgradna svetilka zasilne razsvetljave, z enourno avtonomijo, z ohišjem iz bele umetne mase - IP40 (komplet z montažni, spojnim in pritrdilnim priborom, sijalkami, komplet spuščanje v pogon)
</t>
    </r>
    <r>
      <rPr>
        <sz val="8"/>
        <color indexed="8"/>
        <rFont val="Tahoma"/>
      </rPr>
      <t xml:space="preserve">Na izhodih in smereh izhoda, se po požarni študiji na svetilko vgradi piktograme, komplet.
</t>
    </r>
    <r>
      <rPr>
        <b/>
        <sz val="8"/>
        <color indexed="8"/>
        <rFont val="Tahoma"/>
      </rPr>
      <t xml:space="preserve">
</t>
    </r>
  </si>
  <si>
    <r>
      <rPr>
        <sz val="8"/>
        <color indexed="8"/>
        <rFont val="Tahoma"/>
      </rPr>
      <t xml:space="preserve">Nadgradna svetilka zasilne razsvetljave, z enourno avtonomijo, z ohišjem iz bele umetne mase - IP40 (komplet z montažni, spojnim in pritrdilnim priborom, sijalkami, komplet spuščanje v pogon)
</t>
    </r>
    <r>
      <rPr>
        <sz val="8"/>
        <color indexed="8"/>
        <rFont val="Tahoma"/>
      </rPr>
      <t xml:space="preserve">Na izhodih in smereh izhoda, se po požarni študiji na svetilko vgradi piktograme, komplet.
</t>
    </r>
  </si>
  <si>
    <r>
      <rPr>
        <sz val="8"/>
        <color indexed="8"/>
        <rFont val="Tahoma"/>
      </rPr>
      <t xml:space="preserve">Baterijski modul varnostne razsvetljave za vgradnjo v svetilko splošne razsvetljave, (NITOR)  z enourno avtonomijo, (komplet z montažni, spojnim in pritrdilnim priborom, komplet spuščanje v pogon)
</t>
    </r>
  </si>
  <si>
    <r>
      <rPr>
        <sz val="8"/>
        <color indexed="8"/>
        <rFont val="Tahoma"/>
      </rPr>
      <t xml:space="preserve">Piktogramom bežanje - oznaka smeri izhoda  z notranjo osvetlitvijo, z avtonomijo 1h, pritrjen na strop
</t>
    </r>
    <r>
      <rPr>
        <sz val="8"/>
        <color indexed="8"/>
        <rFont val="Tahoma"/>
      </rPr>
      <t xml:space="preserve">
</t>
    </r>
  </si>
  <si>
    <t>0.1</t>
  </si>
  <si>
    <t xml:space="preserve">Zarisovanje, pregled, priklopi, instalacijske meritve, spuščanje v pogon in nepredvidena dela
</t>
  </si>
  <si>
    <t>0.2</t>
  </si>
  <si>
    <t xml:space="preserve">  Drobni montažni in ostali material
</t>
  </si>
  <si>
    <t>2. VODOVNI  IN CEVNI MATERIAL (dobava in montaža)</t>
  </si>
  <si>
    <t>2. VODOVNI  IN CEVNI MATERIAL SKUPAJ :</t>
  </si>
  <si>
    <t xml:space="preserve">OPOMBA:
Dobava in montaža materiala, preizkušanje in spuščanje v pogon komplet z vsem potrebnim materialom. Za vse postavke velja, da je v ceni upoštevana dobava, usklajevanje z naročnikom in ostalimi izvajalci, montaža in montažni material. 
</t>
  </si>
  <si>
    <t>Dobava in polaganje kabla, položenega delno v beton, delno pod ometom, delno nad ometom v PN cevi, delno po kabelski polici, delno v kabelskem jašku, delno v parapetnem kanalu in delno v instalacijskem kanalu, komplet s kabelskimi čevlji</t>
  </si>
  <si>
    <t>NYM-J 2x1,5 mm2</t>
  </si>
  <si>
    <t>m</t>
  </si>
  <si>
    <t>NYM-J 3x1,5 mm2</t>
  </si>
  <si>
    <t>NYM-J 3x2,5 mm2</t>
  </si>
  <si>
    <t>NYM-J 3x6 mm2</t>
  </si>
  <si>
    <t>NYM-J 5x10 mm2</t>
  </si>
  <si>
    <t>Dobava in polaganje instalacijskih rebrastih samougasne gibljive (RFS) cevi cevi, polaganje direktno v ploščo oziroma opaže pred betoniranjem, podometno v stene ter strop, komplet s pritrdilnim materialom, uvodnicami ter podometnimi razvodnicami raznih dimenzij:</t>
  </si>
  <si>
    <t>prazna I.C. cev 16mm</t>
  </si>
  <si>
    <t>prazna I.C. cev 23mm</t>
  </si>
  <si>
    <t>prazna I.C. cev 29mm</t>
  </si>
  <si>
    <t>PN cev 16mm na pripone s plastičnimi vložki</t>
  </si>
  <si>
    <t>PN cev 23mm na pripone s plastičnimi vložki</t>
  </si>
  <si>
    <t>Nadometna/podometna plastična razvodna doza, komplet z uvodnicami in pritrdilnim priborom raznih dimenzij:</t>
  </si>
  <si>
    <t xml:space="preserve">Razvodne doze N/O </t>
  </si>
  <si>
    <t xml:space="preserve">Razvodna doza DPN 80 IP55 </t>
  </si>
  <si>
    <t xml:space="preserve">Razvodna doza DPN 150 </t>
  </si>
  <si>
    <t>Razvodne fi 80</t>
  </si>
  <si>
    <t>Univerzalne</t>
  </si>
  <si>
    <t>Dobava  in  montaža PK polic iz perforirane INOX pločevine komplet z obešalnim priborom, komplet  s  stropnimi nosilci  in  spojnimi  komadi - energetika</t>
  </si>
  <si>
    <t xml:space="preserve">PK50x50x2mm </t>
  </si>
  <si>
    <t>PK100x50x2mm</t>
  </si>
  <si>
    <t>PK200x50x2mm</t>
  </si>
  <si>
    <t>Izdelava prebojev v AB zidu oz. plošči ter požarna zatesnitev vseh prebojev -  komplet:</t>
  </si>
  <si>
    <t>kpl</t>
  </si>
  <si>
    <t xml:space="preserve">Gradbena pomoč izdelava raznih manjših gradbenih del:
izdelava-dolbljenje utorov v zidove dimenzij 50x40 mm, izdelava-dolbljenje utorov v betonske zidove dimenzij 30x40 mm, vrtanje lukenj v betonske plošče in opečnate zidove (debeline cca 20 cm) do premera 32 mm
</t>
  </si>
  <si>
    <t>ur</t>
  </si>
  <si>
    <t xml:space="preserve">Konstrukcijsko jeklo, raznih profilov, opleskano z osnovno in končno barvo
</t>
  </si>
  <si>
    <t>kg</t>
  </si>
  <si>
    <t>Drobni montažni in ostali material</t>
  </si>
  <si>
    <t>3. INSTALACIJSKI MATERIAL  (dobava in montaža)</t>
  </si>
  <si>
    <t>3. INSTALACIJSKI MATERIAL SKUPAJ:</t>
  </si>
  <si>
    <t xml:space="preserve">OPOMBA:
Dobava in montaža materiala, preizkušanje in spuščanje v pogon komplet z vsem potrebnim materialom.
Sestavni instalacijski material in elementi, morajo biti ustreznega proizvajalca – Schneider, ABB, VIMAR,...
</t>
  </si>
  <si>
    <t>Instalacijska dekorativna vgradna stikala, 250V, 10A, komplet z vgradnimi dozami in pripadajočimi okvirji stopnja zaščite IP44, komplet:</t>
  </si>
  <si>
    <t xml:space="preserve"> - stikalo navadno</t>
  </si>
  <si>
    <t xml:space="preserve"> - stikalo menjalno</t>
  </si>
  <si>
    <t>Pasivni IR senzor gibanja in fotocelica 230 V, 10 A za vklop razsvetljave glede na prisotnost  (zunanji IP65): - stenski nadgradni PIR senzor gibanja 180 x 360°</t>
  </si>
  <si>
    <t>Pasivni IR senzor gibanja in fotocelica 230 V, 10 A za vklop razsvetljave glede na prisotnost  (notranji): - stenski . stropninadgradni PIR senzor gibanja 180 x 360°</t>
  </si>
  <si>
    <t>Podometna enojna enofazna vtičnica, 230V, 16A, L1+N+PE, komplet z vgradnimi dozami in pripadajočimi okvirji</t>
  </si>
  <si>
    <t>Podometna dvojna enofazna vtičnica, 230V, 16A, L1+N+PE, komplet z vgradnimi dozami in pripadajočimi okvirji</t>
  </si>
  <si>
    <t>Podometna enofazna vtičnica z zaščitnim pokrovom, 230V, 16A, L1+N+PE, komplet z vgradnimi dozami in pripadajočimi okvirji izvedena v stopnji zaščite IP44</t>
  </si>
  <si>
    <r>
      <rPr>
        <sz val="8"/>
        <color indexed="8"/>
        <rFont val="Tahoma"/>
      </rPr>
      <t>Stalni podometni priključek 230V,16A, komplet z izdelavo pripadajočega izvoda s fleksi kablom preseka do 3x2,5mm</t>
    </r>
    <r>
      <rPr>
        <vertAlign val="superscript"/>
        <sz val="8"/>
        <color indexed="8"/>
        <rFont val="Tahoma"/>
      </rPr>
      <t xml:space="preserve">2 </t>
    </r>
    <r>
      <rPr>
        <sz val="8"/>
        <color indexed="8"/>
        <rFont val="Tahoma"/>
      </rPr>
      <t xml:space="preserve"> povprečne dolžine 2 m
</t>
    </r>
  </si>
  <si>
    <t>Priklop hidroforne postaje, po navodilih in zahtevah dobavitelja opreme.</t>
  </si>
  <si>
    <t>Izvedba demontaže obstoječe električne inštalacije in odvoz materiala v deponijo, vključno s plačilom komunalne takse. Delo + komunalna taksa + prevozi</t>
  </si>
  <si>
    <t>Energetski priklop scenskih efektov (backlight panojev, krmilnikov osvetljevanja makete in panojev, laserskega efekta  in drugih elementov oz. naprav).</t>
  </si>
  <si>
    <t xml:space="preserve">Povezava kovinskih mas z vodnikom za izenačevanje potencialov, komplet z ustreznimi objemkami in pritrdilnim materialom
</t>
  </si>
  <si>
    <t xml:space="preserve">Priključitev sistema prezračevanja (napa) na inštalacijo, po navodilih dobavitelja opreme vključno z izdelavo delavniških risb
</t>
  </si>
  <si>
    <t xml:space="preserve">Priključitev antenskega sistema obstiječega (napa) na inštalacijo, po navodilih dobavitelja opreme vključno z izdelavo delavniških risb
</t>
  </si>
  <si>
    <t>Priključitev elementov strojnih inštalacij -  split sistem (ena zunanja enota, tri notranje)</t>
  </si>
  <si>
    <t>4. RAZDELILNE OMARE OBJEKTA (dobava in montaža)</t>
  </si>
  <si>
    <t xml:space="preserve">4. RAZDELILNE OMARE SKUPAJ: </t>
  </si>
  <si>
    <t xml:space="preserve">OPOMBA:
Dobava in montaža materiala, preizkušanje in spuščanje v pogon komplet z vsem potrebnim materialom. Sestavni elementi omare, stikala, varovalke in ostala oprema, morajo biti ustreznega proizvajalca – Schneider, ABB,..
Dobava in montaža razdelilnih omar, komplet z vso pripadajočo opremo, povezavami in priklopi , ter postavljanjem na v tlorisih določeno mesto. Omare so izdelane iz jeklene pločevine d=2mm, osnovno in dekorativno opleskana, (nadometne in podometne izvedbe). Dimenzijsko je treba razdelilce uskladiti z vgrajeno opremo in prilagoditi vgradnji v dvižnih jaških. Vsi prostostoječi razdelilci imajo podstavek višine 10 cm. Vsaka razdelilna omara mora zagotavljati 20% rezervo!
</t>
  </si>
  <si>
    <t>R MERILNO MESTO</t>
  </si>
  <si>
    <r>
      <rPr>
        <sz val="8"/>
        <color indexed="8"/>
        <rFont val="Arial CE"/>
      </rPr>
      <t xml:space="preserve">Merilno mesto je obstoječe in se ne tangira. Izvede se Ureditev obstoječega merilnega mesta, ob obstoječem trifaznem števcu se dogradi nov enofazni enotarifni števec in 1x varovalno podnožje PP100/3/20 ter 1x podnožje PP100/1/25.
</t>
    </r>
    <r>
      <rPr>
        <sz val="8"/>
        <color indexed="8"/>
        <rFont val="Tahoma"/>
      </rPr>
      <t>Komplet z materialom in vsemi potrebnimi deli</t>
    </r>
  </si>
  <si>
    <t>SKUPAJ:</t>
  </si>
  <si>
    <t>RAZDELILEC MUZEJA - (R-m) :</t>
  </si>
  <si>
    <t>Plastična  vgradna omara objekta v izvedbi, z možnostjo vstavitve cilindrične ključavnice vzdrževalcev, Omara pobarvana v RAL po izbiri arhitekta , vgrajena, komlet z vsem potrebnim montažnim in spojnim materialom</t>
  </si>
  <si>
    <t xml:space="preserve">Štiripolno bremensko glavno stikalo 3x40A, komplet </t>
  </si>
  <si>
    <t>Stikalo na diferenčni tok - FID  40/0,03 A</t>
  </si>
  <si>
    <t>Prenapetostni odvodnik razreda C, 15kA(8/20ms), 275V</t>
  </si>
  <si>
    <t xml:space="preserve">Enopolno preizskusno stikalo zasilne razsvetljave 16A za montažo na letev </t>
  </si>
  <si>
    <t>Enofazni Instalacijski odklopnik tip B ali C - 10 A</t>
  </si>
  <si>
    <t>Enofazni Instalacijski odklopnik tip B ali C - 16 A</t>
  </si>
  <si>
    <t>Vrstne sponke, nevtralna in zaščitna zbiralnica, vezni, montažni in markirni material, enopolna shema, ustrezna izolacijska zaščita pred dotikom delov pod napetostjo</t>
  </si>
  <si>
    <t>Vse skupaj ožičeno in označeno skladno z enopolno in tokovno shemo,  funkcionalno preizkušeno ter  spojeno na instalacijo.</t>
  </si>
  <si>
    <t>Napisni okvirčki, listki, vrstne sponke, ažurirana enopolna shema</t>
  </si>
  <si>
    <t xml:space="preserve">Ožičenje in priklopi porabnikov </t>
  </si>
  <si>
    <t>SKUPAJ</t>
  </si>
  <si>
    <t>0.3</t>
  </si>
  <si>
    <t>RAZDELILEC PLANINSKO DRUŠTVO:</t>
  </si>
  <si>
    <t>Plastična vgradna omara z vrati, z možnostjo vstavitve cilindrične ključavnice vzdrževalcev, Omara pobarvana v RAL po izbiri arhitekta , vgrajena , komlet z vsem potrebnim montažnim in spojnim materialom</t>
  </si>
  <si>
    <t xml:space="preserve">Enopolno bremensko glavno stikalo 1x40A, komplet </t>
  </si>
  <si>
    <t>5. ŠIBKOTOČNA INSTALACIJA - GSO, TK, TV, OZVOČENJE (dobava in montaža)</t>
  </si>
  <si>
    <t xml:space="preserve">5. GSO SKUPAJ: </t>
  </si>
  <si>
    <t xml:space="preserve">OPOMBA:
Dobava in montaža materiala, preizkušanje in spuščanje v pogon komplet z vsem potrebnim materialom.
Meritve (permanent link) z garancijo principala za vso mrežno opremo! Vgrajena mrežna pasivna oprema naj se predhodno vskladi s projektantom, nadzorom in investitorjem! (oprema naj bo kot naprimer: R&amp;M, Brand Rex,...)
</t>
  </si>
  <si>
    <t>TK DOVOD</t>
  </si>
  <si>
    <t xml:space="preserve">Dobava in montaža TK kabla TK59 od TKO omare objekta, do IT omarice in zaključevanje, komplet z vsem potrebnim veznim, spojnim materialom in spuščanjem v pogon
</t>
  </si>
  <si>
    <t xml:space="preserve">Patch kabel UTP, Cat.6A za povezavo med paneli (l=0,5m)
</t>
  </si>
  <si>
    <t xml:space="preserve">Dobava in montaža aktivnega stikala  24-portnega in zaključevanje kabla CAT.6A - komplet, z meritvami UTP kablov 
</t>
  </si>
  <si>
    <t>Dobava in montaža patch panela 24 port oz ustreznega za dobavljeno omarico</t>
  </si>
  <si>
    <t xml:space="preserve">Montaža, priklopi in spuščanje v pogon opreme komplet z vsem potrebnim veznim, spojnim materialom
</t>
  </si>
  <si>
    <t xml:space="preserve">GSO OMARA </t>
  </si>
  <si>
    <t>Stenska RACK omara 24 U</t>
  </si>
  <si>
    <t xml:space="preserve">Priklopni panel 19", 24 portni, 1U, Cat.6
</t>
  </si>
  <si>
    <t>Priklopni panel z vtičnicami 230 V</t>
  </si>
  <si>
    <t>Montažna polica</t>
  </si>
  <si>
    <t xml:space="preserve">Montaža in zaključevanje PATCH panelov CAT.6 - komplet, meritve (permanent link) z garancijo principala za omrežno opremo
</t>
  </si>
  <si>
    <t xml:space="preserve">Patch kabel UTP, Cat.6 za povezavo med paneli (l=1m) - RDEČ
</t>
  </si>
  <si>
    <t xml:space="preserve">Patch kabel UTP, Cat.6 za povezavo med paneli (l=1m) -
MODER
</t>
  </si>
  <si>
    <t xml:space="preserve">Organizator preklopnih kablov 19", 1U 
</t>
  </si>
  <si>
    <t>Sistem komplet dobavljen, vgrajen, priklopljen in spuščen v pogon z vsemi preizkusi in atesti.</t>
  </si>
  <si>
    <t>UTP RAZVOD:</t>
  </si>
  <si>
    <t xml:space="preserve">Dvojna podatkovna RJ45 vtičnica Cat.6A za vgradnjo v zidl, komplet z montažnimi dozami in zaključnimi okvirji, ki ustrezajo vgrajenim 230 V vtičnicam, po navodilih investitorja, po standardu TIA-568B, označevanje in meritve po standardu ter certifikat, komplet
</t>
  </si>
  <si>
    <t xml:space="preserve">Dvojna podatkovna RJ45 vtičnica Cat.6A za vgradnjo v parapetni steno, komplet z montažnimi dozami in zaključnimi okvirji, ki ustrezajo vgrajenim 230 V vtičnicam, po navodilih investitorja, po standardu TIA-568B, označevanje in meritve po standardu ter certifikat, komplet
</t>
  </si>
  <si>
    <t xml:space="preserve">Enojna podatkovna RJ45 vtičnica Cat.6A za vgradnjo v parapetni steno, komplet z montažnimi dozami in zaključnimi okvirji, ki ustrezajo vgrajenim 230 V vtičnicam, po navodilih investitorja, po standardu TIA-568B, označevanje in meritve po standardu ter certifikat, komplet
</t>
  </si>
  <si>
    <t>WIFi dostopna točka montirana v spuščenem stropu (router)</t>
  </si>
  <si>
    <t>Instalacijski komunikacijski kabel dobavljen in položen na pripravljene trase, pretežno na kabelske police ali v instalacijske cevi - S-FTP Cat.6A, komplet dobava in montaža. Kabel se priklopi na obstoječe prosto mesto na obstoječem patch panelu</t>
  </si>
  <si>
    <t>Instalacijska plastična gibljiva cev za montažo v, omet ali montažne stene, dimenzij:</t>
  </si>
  <si>
    <t xml:space="preserve"> - fleksi cev fi=23 mm</t>
  </si>
  <si>
    <t>TV - RAZVOD:</t>
  </si>
  <si>
    <t xml:space="preserve">Komplet dobava in vgradnja 2 vejnega UBB delilnik (5-2150MHz) v GSO omari, ter spuščanje v pogon
</t>
  </si>
  <si>
    <t xml:space="preserve">Dobava in polaganje koaksialnega kabla 11mm LSZH 11dB/800MHz klase A
</t>
  </si>
  <si>
    <t xml:space="preserve">Dobava in polaganje koaksialnega kabla 7mm LSZH 17dB/800MHz klase A
</t>
  </si>
  <si>
    <t xml:space="preserve">Dobava in vgradnja F priključka za krimp. Za Koaks.7
</t>
  </si>
  <si>
    <t xml:space="preserve">Dobava in vgradnja F priključka za krimp. Za Koaks.11
</t>
  </si>
  <si>
    <t xml:space="preserve">Dobava in vgradnja TV stenske vtičnice, IEC/IEC
</t>
  </si>
  <si>
    <t xml:space="preserve"> - fleksi cev fi=16 mm</t>
  </si>
  <si>
    <t>OZVOČENJE:</t>
  </si>
  <si>
    <t>Sistem ozvočenja, ko omogoča hkratno predvajanje  sedem (7) različnih zvočnih ozadji v različnih prostorih: ( zvoki narave, zvoki bitke, zvoki ječanja ranjencev, zvoki dežja...
Ojačevalna naprava  za sistem razvoda 110 V,  komplet z vsemi potrebnimi komponentami, dobavljena in spuščena v pogon
 - komplet z omarico in vesm potrebnim veznim in spojnim materialom in spuščanjem v pogon</t>
  </si>
  <si>
    <t>Vgradni zvočnik srednje in visokotonski za vgradnjo v spuščen strop</t>
  </si>
  <si>
    <t>Subwoofer</t>
  </si>
  <si>
    <t>Kabli NPI 2x1,5</t>
  </si>
  <si>
    <t>Montaža naprave in opreme komplet z vsem potrebnim veznim in spojnim materialom in spuščanjem v pogon</t>
  </si>
  <si>
    <t xml:space="preserve">Funkcionalni preizkus, pregled, priklopi, instalacijske meritve, spuščanje v pogon in nepredvidena dela
</t>
  </si>
  <si>
    <t>6. OZEMLJITVE OBJEKTA IN STRELOVOD (dobava in montaža)</t>
  </si>
  <si>
    <t xml:space="preserve">6. OZEMLJITVE SKUPAJ: </t>
  </si>
  <si>
    <t xml:space="preserve">OPOMBA:
OBSTOJEČ OBJEKT IMA STRELOVODNO NAPRAVO, KI JO JE POTREBNO UREDITI.
Dobava in montaža materiala, preizkušanje in spuščanje v pogon komplet z vsem potrebnim materialom. Za vse postavke velja, da je v ceni upoštevana dobava, usklajevanje z naročnikom in ostalimi izvajalci, montaža in montažni material.
</t>
  </si>
  <si>
    <t xml:space="preserve">Dobava in montaža - pocinkani jekleni valjanec FeZn 25x4 mm priklop na obstoječe temeljsko ozemljilo položen v izkopan jarek ob objektu, oztemeljev objekta, vključno z izvedbo varjenih spojev na stičiščih FeZn trakov in armaturo ter izvodi in korozijsko zaščitenimi vari na konstrukcije opreme
</t>
  </si>
  <si>
    <t>Izkop in zasip jarka za valjanec 0,4x0,6 m globine</t>
  </si>
  <si>
    <t xml:space="preserve">Dobava in montaža - Križna sponka  za spoj dveh valjancev FeZn 25x4 mm v zemlji
</t>
  </si>
  <si>
    <t xml:space="preserve">Dobava in montaža - pocinkani jekleni valjanec FeZn 20x3 mm kot odvodni vod , vključno z izvedbo varjenih spojev na stičiščih FeZn trakov in armaturo ter izvodi in korozijsko zaščitenimi vari na konstrukcije opreme
</t>
  </si>
  <si>
    <t>Merilna sponka na steni objekta je obstoječa. Ureditev merilne sponke, komplet z novo priključno dozo in novo križno sponko, ter  ureditev fasade po zahtevah arhitekta</t>
  </si>
  <si>
    <r>
      <rPr>
        <sz val="8"/>
        <color indexed="8"/>
        <rFont val="Tahoma"/>
      </rPr>
      <t>Izdelava izvoda za ozemljitev kovinske opreme, ki ne pripada električni inštalaciji (okvirji,...), izvod izveden z rumeno/zeleno žico H07V-F 16mm</t>
    </r>
    <r>
      <rPr>
        <vertAlign val="superscript"/>
        <sz val="8"/>
        <color indexed="8"/>
        <rFont val="Tahoma"/>
      </rPr>
      <t>2</t>
    </r>
    <r>
      <rPr>
        <sz val="8"/>
        <color indexed="8"/>
        <rFont val="Tahoma"/>
      </rPr>
      <t xml:space="preserve">, komplet z izvedbo spoja preko kabelskega čevlja in ustrezne sponke oz. objemke na opremi
</t>
    </r>
  </si>
  <si>
    <t>Doza za glavno izenačenje potencialov, tipska, dimenzij           300x180 mm,  z vgrajeno zbiralko za 10 priključkov izvedenih z zvijavo žico zaključeno s kabelskimi čevlji preseka do 16 mm2</t>
  </si>
  <si>
    <t>Doza za dodatno izenačenje potencialov, tipska, dimenzij           300x180 mm,  z vgrajeno zbiralko za 10 priključkov izvedenih z zvijavo žico zaključeno s kabelskimi čevlji preseka do 16 mm3</t>
  </si>
  <si>
    <t xml:space="preserve">Butimenski premaz
</t>
  </si>
  <si>
    <t>Instalacijski mnogožični vodnik rumeno zelene barve H07V-R za izdelavo dodatnih izenač. potencialov, ozemljitev opreme, položen med kovinskimi masami in zbirnim vodom za izenačitev potenciala zaključen s stisljivim tulcem oz. kabelskim čevljem</t>
  </si>
  <si>
    <r>
      <rPr>
        <sz val="8"/>
        <color indexed="8"/>
        <rFont val="Tahoma"/>
      </rPr>
      <t xml:space="preserve"> - H05V-R 10 mm</t>
    </r>
    <r>
      <rPr>
        <vertAlign val="superscript"/>
        <sz val="8"/>
        <color indexed="8"/>
        <rFont val="Times New Roman"/>
      </rPr>
      <t>2</t>
    </r>
  </si>
  <si>
    <r>
      <rPr>
        <sz val="8"/>
        <color indexed="8"/>
        <rFont val="Tahoma"/>
      </rPr>
      <t xml:space="preserve"> - H05V-R 16 mm</t>
    </r>
    <r>
      <rPr>
        <vertAlign val="superscript"/>
        <sz val="8"/>
        <color indexed="8"/>
        <rFont val="Times New Roman"/>
      </rPr>
      <t>2</t>
    </r>
  </si>
  <si>
    <t xml:space="preserve">Drobni nespecificirani material, nepredvidena dodatna dela, transportni in manipulativni stroški, meritve, funkcionalni preizkus vseh tokokrogov in delovanja zaščitnih sistemov
</t>
  </si>
</sst>
</file>

<file path=xl/styles.xml><?xml version="1.0" encoding="utf-8"?>
<styleSheet xmlns="http://schemas.openxmlformats.org/spreadsheetml/2006/main">
  <numFmts count="1">
    <numFmt numFmtId="164" formatCode="#,##0.00&quot; €&quot;"/>
  </numFmts>
  <fonts count="13">
    <font>
      <sz val="10"/>
      <color indexed="8"/>
      <name val="Arial"/>
    </font>
    <font>
      <b/>
      <sz val="10"/>
      <color indexed="8"/>
      <name val="Tahoma"/>
    </font>
    <font>
      <sz val="8"/>
      <color indexed="8"/>
      <name val="Tahoma"/>
    </font>
    <font>
      <b/>
      <sz val="8"/>
      <color indexed="8"/>
      <name val="Tahoma"/>
    </font>
    <font>
      <b/>
      <sz val="9"/>
      <color indexed="8"/>
      <name val="Tahoma"/>
    </font>
    <font>
      <b/>
      <u/>
      <sz val="10"/>
      <color indexed="8"/>
      <name val="Tahoma"/>
    </font>
    <font>
      <b/>
      <sz val="10"/>
      <color indexed="8"/>
      <name val="Arial"/>
    </font>
    <font>
      <sz val="11"/>
      <color indexed="8"/>
      <name val="Arial"/>
    </font>
    <font>
      <vertAlign val="superscript"/>
      <sz val="8"/>
      <color indexed="8"/>
      <name val="Tahoma"/>
    </font>
    <font>
      <sz val="8"/>
      <color indexed="8"/>
      <name val="Arial CE"/>
    </font>
    <font>
      <b/>
      <sz val="8"/>
      <color indexed="8"/>
      <name val="Arial CE"/>
    </font>
    <font>
      <vertAlign val="superscript"/>
      <sz val="8"/>
      <color indexed="8"/>
      <name val="Times New Roman"/>
    </font>
    <font>
      <sz val="10"/>
      <color indexed="8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3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12"/>
      </left>
      <right style="thin">
        <color indexed="12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12"/>
      </right>
      <top style="thin">
        <color indexed="8"/>
      </top>
      <bottom style="hair">
        <color indexed="8"/>
      </bottom>
      <diagonal/>
    </border>
    <border>
      <left style="thin">
        <color indexed="12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76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left" wrapText="1"/>
    </xf>
    <xf numFmtId="49" fontId="2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left" wrapText="1"/>
    </xf>
    <xf numFmtId="49" fontId="2" fillId="3" borderId="13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left" wrapText="1"/>
    </xf>
    <xf numFmtId="49" fontId="2" fillId="3" borderId="14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right" vertical="top" wrapText="1"/>
    </xf>
    <xf numFmtId="9" fontId="2" fillId="3" borderId="10" xfId="0" applyNumberFormat="1" applyFont="1" applyFill="1" applyBorder="1" applyAlignment="1">
      <alignment horizontal="right" vertical="top" wrapText="1"/>
    </xf>
    <xf numFmtId="164" fontId="2" fillId="3" borderId="10" xfId="0" applyNumberFormat="1" applyFont="1" applyFill="1" applyBorder="1" applyAlignment="1">
      <alignment horizontal="right" vertical="top"/>
    </xf>
    <xf numFmtId="164" fontId="2" fillId="3" borderId="10" xfId="0" applyNumberFormat="1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vertical="top" wrapText="1"/>
    </xf>
    <xf numFmtId="49" fontId="7" fillId="3" borderId="10" xfId="0" applyNumberFormat="1" applyFont="1" applyFill="1" applyBorder="1" applyAlignment="1">
      <alignment horizontal="left" wrapText="1"/>
    </xf>
    <xf numFmtId="164" fontId="1" fillId="2" borderId="11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 vertical="top" wrapText="1"/>
    </xf>
    <xf numFmtId="49" fontId="3" fillId="5" borderId="7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right" vertical="top" wrapText="1"/>
    </xf>
    <xf numFmtId="164" fontId="2" fillId="5" borderId="7" xfId="0" applyNumberFormat="1" applyFont="1" applyFill="1" applyBorder="1" applyAlignment="1">
      <alignment horizontal="right" vertical="top"/>
    </xf>
    <xf numFmtId="164" fontId="2" fillId="5" borderId="8" xfId="0" applyNumberFormat="1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2" fillId="3" borderId="12" xfId="0" applyNumberFormat="1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164" fontId="2" fillId="3" borderId="12" xfId="0" applyNumberFormat="1" applyFont="1" applyFill="1" applyBorder="1" applyAlignment="1">
      <alignment horizontal="right" vertical="top"/>
    </xf>
    <xf numFmtId="164" fontId="2" fillId="3" borderId="23" xfId="0" applyNumberFormat="1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right" vertical="top" wrapText="1"/>
    </xf>
    <xf numFmtId="164" fontId="2" fillId="3" borderId="13" xfId="0" applyNumberFormat="1" applyFont="1" applyFill="1" applyBorder="1" applyAlignment="1">
      <alignment horizontal="right" vertical="top"/>
    </xf>
    <xf numFmtId="164" fontId="2" fillId="3" borderId="13" xfId="0" applyNumberFormat="1" applyFont="1" applyFill="1" applyBorder="1" applyAlignment="1">
      <alignment horizontal="righ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horizontal="right" vertical="top" wrapText="1"/>
    </xf>
    <xf numFmtId="164" fontId="3" fillId="5" borderId="7" xfId="0" applyNumberFormat="1" applyFont="1" applyFill="1" applyBorder="1" applyAlignment="1">
      <alignment horizontal="right" vertical="top"/>
    </xf>
    <xf numFmtId="164" fontId="3" fillId="5" borderId="8" xfId="0" applyNumberFormat="1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right" vertical="top" wrapText="1"/>
    </xf>
    <xf numFmtId="0" fontId="9" fillId="3" borderId="25" xfId="0" applyFont="1" applyFill="1" applyBorder="1" applyAlignment="1">
      <alignment vertical="top" wrapText="1"/>
    </xf>
    <xf numFmtId="164" fontId="2" fillId="3" borderId="25" xfId="0" applyNumberFormat="1" applyFont="1" applyFill="1" applyBorder="1" applyAlignment="1">
      <alignment horizontal="right" vertical="top"/>
    </xf>
    <xf numFmtId="0" fontId="9" fillId="3" borderId="24" xfId="0" applyFont="1" applyFill="1" applyBorder="1" applyAlignment="1">
      <alignment horizontal="center" vertical="top" wrapText="1"/>
    </xf>
    <xf numFmtId="49" fontId="2" fillId="3" borderId="24" xfId="0" applyNumberFormat="1" applyFont="1" applyFill="1" applyBorder="1" applyAlignment="1">
      <alignment vertical="top" wrapText="1"/>
    </xf>
    <xf numFmtId="49" fontId="9" fillId="3" borderId="24" xfId="0" applyNumberFormat="1" applyFont="1" applyFill="1" applyBorder="1" applyAlignment="1">
      <alignment horizontal="right" vertical="top" wrapText="1"/>
    </xf>
    <xf numFmtId="0" fontId="9" fillId="3" borderId="24" xfId="0" applyFont="1" applyFill="1" applyBorder="1" applyAlignment="1">
      <alignment vertical="top" wrapText="1"/>
    </xf>
    <xf numFmtId="0" fontId="9" fillId="3" borderId="26" xfId="0" applyFont="1" applyFill="1" applyBorder="1" applyAlignment="1">
      <alignment horizontal="center" vertical="top" wrapText="1"/>
    </xf>
    <xf numFmtId="49" fontId="9" fillId="3" borderId="26" xfId="0" applyNumberFormat="1" applyFont="1" applyFill="1" applyBorder="1" applyAlignment="1">
      <alignment horizontal="left" vertical="top" wrapText="1"/>
    </xf>
    <xf numFmtId="49" fontId="9" fillId="3" borderId="26" xfId="0" applyNumberFormat="1" applyFont="1" applyFill="1" applyBorder="1" applyAlignment="1">
      <alignment horizontal="right" vertical="top" wrapText="1"/>
    </xf>
    <xf numFmtId="0" fontId="9" fillId="3" borderId="26" xfId="0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center" vertical="top" wrapText="1"/>
    </xf>
    <xf numFmtId="49" fontId="9" fillId="3" borderId="25" xfId="0" applyNumberFormat="1" applyFont="1" applyFill="1" applyBorder="1" applyAlignment="1">
      <alignment horizontal="left" vertical="top" wrapText="1"/>
    </xf>
    <xf numFmtId="49" fontId="9" fillId="3" borderId="25" xfId="0" applyNumberFormat="1" applyFont="1" applyFill="1" applyBorder="1" applyAlignment="1">
      <alignment horizontal="right" vertical="top" wrapText="1"/>
    </xf>
    <xf numFmtId="49" fontId="9" fillId="3" borderId="14" xfId="0" applyNumberFormat="1" applyFont="1" applyFill="1" applyBorder="1" applyAlignment="1">
      <alignment horizontal="left" vertical="top" wrapText="1"/>
    </xf>
    <xf numFmtId="49" fontId="9" fillId="3" borderId="14" xfId="0" applyNumberFormat="1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49" fontId="2" fillId="3" borderId="13" xfId="0" applyNumberFormat="1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right" vertical="top" wrapText="1"/>
    </xf>
    <xf numFmtId="0" fontId="3" fillId="2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wrapText="1"/>
    </xf>
    <xf numFmtId="164" fontId="2" fillId="3" borderId="10" xfId="0" applyNumberFormat="1" applyFont="1" applyFill="1" applyBorder="1" applyAlignment="1">
      <alignment horizontal="right" wrapText="1"/>
    </xf>
    <xf numFmtId="0" fontId="2" fillId="3" borderId="13" xfId="0" applyFont="1" applyFill="1" applyBorder="1" applyAlignment="1">
      <alignment horizontal="right" wrapText="1"/>
    </xf>
    <xf numFmtId="164" fontId="2" fillId="3" borderId="13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right" wrapText="1"/>
    </xf>
    <xf numFmtId="164" fontId="2" fillId="3" borderId="12" xfId="0" applyNumberFormat="1" applyFont="1" applyFill="1" applyBorder="1" applyAlignment="1">
      <alignment horizontal="right" wrapText="1"/>
    </xf>
    <xf numFmtId="164" fontId="2" fillId="3" borderId="12" xfId="0" applyNumberFormat="1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wrapText="1"/>
    </xf>
    <xf numFmtId="164" fontId="2" fillId="3" borderId="14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vertical="top" wrapText="1"/>
    </xf>
    <xf numFmtId="9" fontId="2" fillId="3" borderId="13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0" fillId="3" borderId="33" xfId="0" applyFill="1" applyBorder="1"/>
    <xf numFmtId="0" fontId="12" fillId="3" borderId="33" xfId="0" applyFont="1" applyFill="1" applyBorder="1" applyAlignment="1">
      <alignment wrapText="1"/>
    </xf>
    <xf numFmtId="0" fontId="0" fillId="3" borderId="33" xfId="0" applyFill="1" applyBorder="1" applyAlignment="1">
      <alignment vertical="top"/>
    </xf>
    <xf numFmtId="49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E6E6FF"/>
      <rgbColor rgb="FFAAAAAA"/>
      <rgbColor rgb="FF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>
      <selection activeCell="E6" sqref="E6"/>
    </sheetView>
  </sheetViews>
  <sheetFormatPr defaultColWidth="8.85546875" defaultRowHeight="12.75" customHeight="1"/>
  <cols>
    <col min="1" max="1" width="5" customWidth="1"/>
    <col min="2" max="2" width="9" customWidth="1"/>
    <col min="3" max="3" width="34.5703125" customWidth="1"/>
    <col min="4" max="4" width="14.42578125" customWidth="1"/>
    <col min="5" max="5" width="17.140625" customWidth="1"/>
    <col min="6" max="256" width="8.85546875" customWidth="1"/>
  </cols>
  <sheetData>
    <row r="1" spans="1:5" ht="8.4499999999999993" customHeight="1">
      <c r="A1" s="141" t="s">
        <v>0</v>
      </c>
      <c r="B1" s="142"/>
      <c r="C1" s="142"/>
      <c r="D1" s="142"/>
      <c r="E1" s="142"/>
    </row>
    <row r="2" spans="1:5" ht="8.4499999999999993" customHeight="1">
      <c r="A2" s="142"/>
      <c r="B2" s="142"/>
      <c r="C2" s="142"/>
      <c r="D2" s="142"/>
      <c r="E2" s="142"/>
    </row>
    <row r="3" spans="1:5" ht="12.75" customHeight="1">
      <c r="A3" s="143"/>
      <c r="B3" s="143"/>
      <c r="C3" s="143"/>
      <c r="D3" s="143"/>
      <c r="E3" s="143"/>
    </row>
    <row r="4" spans="1:5" ht="12.75" customHeight="1">
      <c r="A4" s="1" t="s">
        <v>1</v>
      </c>
      <c r="B4" s="2" t="s">
        <v>2</v>
      </c>
      <c r="C4" s="3"/>
      <c r="D4" s="3"/>
      <c r="E4" s="4" t="s">
        <v>3</v>
      </c>
    </row>
    <row r="5" spans="1:5" ht="12.75" customHeight="1">
      <c r="A5" s="139"/>
      <c r="B5" s="139"/>
      <c r="C5" s="139"/>
      <c r="D5" s="139"/>
      <c r="E5" s="139"/>
    </row>
    <row r="6" spans="1:5" ht="19.899999999999999" customHeight="1">
      <c r="A6" s="5">
        <v>1</v>
      </c>
      <c r="B6" s="137" t="s">
        <v>4</v>
      </c>
      <c r="C6" s="138"/>
      <c r="D6" s="138"/>
      <c r="E6" s="6">
        <f>'1'!F4</f>
        <v>0</v>
      </c>
    </row>
    <row r="7" spans="1:5" ht="12.75" customHeight="1">
      <c r="A7" s="139"/>
      <c r="B7" s="139"/>
      <c r="C7" s="139"/>
      <c r="D7" s="139"/>
      <c r="E7" s="139"/>
    </row>
    <row r="8" spans="1:5" ht="19.899999999999999" customHeight="1">
      <c r="A8" s="5">
        <v>2</v>
      </c>
      <c r="B8" s="137" t="s">
        <v>5</v>
      </c>
      <c r="C8" s="138"/>
      <c r="D8" s="138"/>
      <c r="E8" s="6">
        <f>'2'!F4</f>
        <v>0</v>
      </c>
    </row>
    <row r="9" spans="1:5" ht="12.75" customHeight="1">
      <c r="A9" s="139"/>
      <c r="B9" s="139"/>
      <c r="C9" s="139"/>
      <c r="D9" s="139"/>
      <c r="E9" s="139"/>
    </row>
    <row r="10" spans="1:5" ht="19.899999999999999" customHeight="1">
      <c r="A10" s="5">
        <v>3</v>
      </c>
      <c r="B10" s="137" t="s">
        <v>6</v>
      </c>
      <c r="C10" s="138"/>
      <c r="D10" s="138"/>
      <c r="E10" s="6">
        <f>'3'!F4</f>
        <v>0</v>
      </c>
    </row>
    <row r="11" spans="1:5" ht="12.75" customHeight="1">
      <c r="A11" s="139"/>
      <c r="B11" s="139"/>
      <c r="C11" s="139"/>
      <c r="D11" s="139"/>
      <c r="E11" s="139"/>
    </row>
    <row r="12" spans="1:5" ht="19.899999999999999" customHeight="1">
      <c r="A12" s="5">
        <v>4</v>
      </c>
      <c r="B12" s="137" t="s">
        <v>7</v>
      </c>
      <c r="C12" s="138"/>
      <c r="D12" s="138"/>
      <c r="E12" s="6">
        <f>'4'!F4</f>
        <v>0</v>
      </c>
    </row>
    <row r="13" spans="1:5" ht="12.75" customHeight="1">
      <c r="A13" s="139"/>
      <c r="B13" s="139"/>
      <c r="C13" s="139"/>
      <c r="D13" s="139"/>
      <c r="E13" s="139"/>
    </row>
    <row r="14" spans="1:5" ht="19.899999999999999" customHeight="1">
      <c r="A14" s="5">
        <v>5</v>
      </c>
      <c r="B14" s="137" t="s">
        <v>8</v>
      </c>
      <c r="C14" s="138"/>
      <c r="D14" s="138"/>
      <c r="E14" s="6">
        <f>'5'!F4</f>
        <v>0</v>
      </c>
    </row>
    <row r="15" spans="1:5" ht="12.75" customHeight="1">
      <c r="A15" s="139"/>
      <c r="B15" s="139"/>
      <c r="C15" s="139"/>
      <c r="D15" s="139"/>
      <c r="E15" s="139"/>
    </row>
    <row r="16" spans="1:5" ht="19.899999999999999" customHeight="1">
      <c r="A16" s="5">
        <v>6</v>
      </c>
      <c r="B16" s="137" t="s">
        <v>9</v>
      </c>
      <c r="C16" s="138"/>
      <c r="D16" s="138"/>
      <c r="E16" s="6">
        <f>'6'!F4</f>
        <v>0</v>
      </c>
    </row>
    <row r="17" spans="1:5" ht="12.75" customHeight="1">
      <c r="A17" s="139"/>
      <c r="B17" s="139"/>
      <c r="C17" s="139"/>
      <c r="D17" s="139"/>
      <c r="E17" s="139"/>
    </row>
    <row r="18" spans="1:5" ht="53.25" customHeight="1">
      <c r="A18" s="5">
        <v>10</v>
      </c>
      <c r="B18" s="137" t="s">
        <v>10</v>
      </c>
      <c r="C18" s="138"/>
      <c r="D18" s="138"/>
      <c r="E18" s="6"/>
    </row>
    <row r="19" spans="1:5" ht="12.75" customHeight="1">
      <c r="A19" s="140"/>
      <c r="B19" s="140"/>
      <c r="C19" s="140"/>
      <c r="D19" s="140"/>
      <c r="E19" s="140"/>
    </row>
    <row r="20" spans="1:5" ht="26.65" customHeight="1">
      <c r="A20" s="134" t="s">
        <v>11</v>
      </c>
      <c r="B20" s="135"/>
      <c r="C20" s="135"/>
      <c r="D20" s="135"/>
      <c r="E20" s="7">
        <f>E6+E8+E10+E12+E14+E16+E18</f>
        <v>0</v>
      </c>
    </row>
    <row r="21" spans="1:5" ht="12.75" customHeight="1">
      <c r="A21" s="136"/>
      <c r="B21" s="136"/>
      <c r="C21" s="136"/>
      <c r="D21" s="136"/>
      <c r="E21" s="136"/>
    </row>
    <row r="22" spans="1:5" ht="26.45" customHeight="1">
      <c r="A22" s="134" t="s">
        <v>12</v>
      </c>
      <c r="B22" s="135"/>
      <c r="C22" s="135"/>
      <c r="D22" s="135"/>
      <c r="E22" s="7">
        <f>E20*0.22</f>
        <v>0</v>
      </c>
    </row>
    <row r="23" spans="1:5" ht="12.75" customHeight="1">
      <c r="A23" s="136"/>
      <c r="B23" s="136"/>
      <c r="C23" s="136"/>
      <c r="D23" s="136"/>
      <c r="E23" s="136"/>
    </row>
    <row r="24" spans="1:5" ht="32.65" customHeight="1">
      <c r="A24" s="134" t="s">
        <v>13</v>
      </c>
      <c r="B24" s="135"/>
      <c r="C24" s="135"/>
      <c r="D24" s="135"/>
      <c r="E24" s="7">
        <f>E22+E20</f>
        <v>0</v>
      </c>
    </row>
  </sheetData>
  <mergeCells count="22">
    <mergeCell ref="A9:E9"/>
    <mergeCell ref="B12:D12"/>
    <mergeCell ref="A13:E13"/>
    <mergeCell ref="A1:E2"/>
    <mergeCell ref="A3:E3"/>
    <mergeCell ref="A5:E5"/>
    <mergeCell ref="B6:D6"/>
    <mergeCell ref="B8:D8"/>
    <mergeCell ref="A7:E7"/>
    <mergeCell ref="A24:D24"/>
    <mergeCell ref="A21:E21"/>
    <mergeCell ref="B10:D10"/>
    <mergeCell ref="A11:E11"/>
    <mergeCell ref="A20:D20"/>
    <mergeCell ref="A23:E23"/>
    <mergeCell ref="A22:D22"/>
    <mergeCell ref="A19:E19"/>
    <mergeCell ref="B18:D18"/>
    <mergeCell ref="B14:D14"/>
    <mergeCell ref="B16:D16"/>
    <mergeCell ref="A15:E15"/>
    <mergeCell ref="A17:E17"/>
  </mergeCells>
  <pageMargins left="0.748031" right="0.748031" top="0.98425200000000002" bottom="1.2204699999999999" header="0.51181100000000002" footer="0.66929099999999997"/>
  <pageSetup orientation="portrait"/>
  <headerFooter>
    <oddFooter>&amp;R&amp;"Arial,Regular"&amp;8&amp;U&amp;K000000Stran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topLeftCell="A19" workbookViewId="0">
      <selection activeCell="G39" sqref="G39"/>
    </sheetView>
  </sheetViews>
  <sheetFormatPr defaultColWidth="8.85546875" defaultRowHeight="12.75" customHeight="1"/>
  <cols>
    <col min="1" max="1" width="4.85546875" customWidth="1"/>
    <col min="2" max="2" width="39.5703125" customWidth="1"/>
    <col min="3" max="3" width="6" customWidth="1"/>
    <col min="4" max="4" width="7.7109375" customWidth="1"/>
    <col min="5" max="5" width="8.85546875" customWidth="1"/>
    <col min="6" max="6" width="12.5703125" customWidth="1"/>
    <col min="7" max="256" width="8.85546875" customWidth="1"/>
  </cols>
  <sheetData>
    <row r="1" spans="1:6" ht="8.4499999999999993" customHeight="1">
      <c r="A1" s="141" t="s">
        <v>14</v>
      </c>
      <c r="B1" s="142"/>
      <c r="C1" s="142"/>
      <c r="D1" s="142"/>
      <c r="E1" s="142"/>
      <c r="F1" s="142"/>
    </row>
    <row r="2" spans="1:6" ht="8.4499999999999993" customHeight="1">
      <c r="A2" s="142"/>
      <c r="B2" s="142"/>
      <c r="C2" s="142"/>
      <c r="D2" s="142"/>
      <c r="E2" s="142"/>
      <c r="F2" s="142"/>
    </row>
    <row r="3" spans="1:6" ht="12.95" customHeight="1">
      <c r="A3" s="144"/>
      <c r="B3" s="144"/>
      <c r="C3" s="144"/>
      <c r="D3" s="144"/>
      <c r="E3" s="144"/>
      <c r="F3" s="144"/>
    </row>
    <row r="4" spans="1:6" ht="15" customHeight="1">
      <c r="A4" s="9"/>
      <c r="B4" s="145" t="s">
        <v>15</v>
      </c>
      <c r="C4" s="146"/>
      <c r="D4" s="146"/>
      <c r="E4" s="146"/>
      <c r="F4" s="10">
        <f>SUM(F9:F30)</f>
        <v>0</v>
      </c>
    </row>
    <row r="5" spans="1:6" ht="12.95" customHeight="1">
      <c r="A5" s="144"/>
      <c r="B5" s="144"/>
      <c r="C5" s="144"/>
      <c r="D5" s="144"/>
      <c r="E5" s="144"/>
      <c r="F5" s="147"/>
    </row>
    <row r="6" spans="1:6" ht="91.5" customHeight="1">
      <c r="A6" s="150" t="s">
        <v>16</v>
      </c>
      <c r="B6" s="151"/>
      <c r="C6" s="151"/>
      <c r="D6" s="151"/>
      <c r="E6" s="151"/>
      <c r="F6" s="151"/>
    </row>
    <row r="7" spans="1:6" ht="12.95" customHeight="1">
      <c r="A7" s="144"/>
      <c r="B7" s="144"/>
      <c r="C7" s="144"/>
      <c r="D7" s="144"/>
      <c r="E7" s="144"/>
      <c r="F7" s="144"/>
    </row>
    <row r="8" spans="1:6" ht="12.95" customHeight="1">
      <c r="A8" s="1" t="s">
        <v>17</v>
      </c>
      <c r="B8" s="2" t="s">
        <v>18</v>
      </c>
      <c r="C8" s="13" t="s">
        <v>19</v>
      </c>
      <c r="D8" s="13" t="s">
        <v>20</v>
      </c>
      <c r="E8" s="14" t="s">
        <v>21</v>
      </c>
      <c r="F8" s="4" t="s">
        <v>22</v>
      </c>
    </row>
    <row r="9" spans="1:6" ht="12.95" customHeight="1">
      <c r="A9" s="149"/>
      <c r="B9" s="149"/>
      <c r="C9" s="149"/>
      <c r="D9" s="149"/>
      <c r="E9" s="149"/>
      <c r="F9" s="149"/>
    </row>
    <row r="10" spans="1:6" ht="45.75" customHeight="1">
      <c r="A10" s="15"/>
      <c r="B10" s="16" t="s">
        <v>23</v>
      </c>
      <c r="C10" s="17"/>
      <c r="D10" s="17"/>
      <c r="E10" s="17"/>
      <c r="F10" s="18"/>
    </row>
    <row r="11" spans="1:6" ht="42.95" customHeight="1">
      <c r="A11" s="19">
        <v>1</v>
      </c>
      <c r="B11" s="20" t="s">
        <v>24</v>
      </c>
      <c r="C11" s="21" t="s">
        <v>25</v>
      </c>
      <c r="D11" s="22">
        <v>1</v>
      </c>
      <c r="E11" s="23"/>
      <c r="F11" s="23">
        <f t="shared" ref="F11:F21" si="0">E11*D11</f>
        <v>0</v>
      </c>
    </row>
    <row r="12" spans="1:6" ht="42.95" customHeight="1">
      <c r="A12" s="8">
        <v>2</v>
      </c>
      <c r="B12" s="24" t="s">
        <v>26</v>
      </c>
      <c r="C12" s="25" t="s">
        <v>25</v>
      </c>
      <c r="D12" s="26">
        <v>28</v>
      </c>
      <c r="E12" s="27"/>
      <c r="F12" s="27">
        <f t="shared" si="0"/>
        <v>0</v>
      </c>
    </row>
    <row r="13" spans="1:6" ht="80.099999999999994" customHeight="1">
      <c r="A13" s="8">
        <v>3</v>
      </c>
      <c r="B13" s="24" t="s">
        <v>26</v>
      </c>
      <c r="C13" s="25" t="s">
        <v>25</v>
      </c>
      <c r="D13" s="26">
        <v>3</v>
      </c>
      <c r="E13" s="27"/>
      <c r="F13" s="27">
        <f t="shared" si="0"/>
        <v>0</v>
      </c>
    </row>
    <row r="14" spans="1:6" ht="60.95" customHeight="1">
      <c r="A14" s="8">
        <v>4</v>
      </c>
      <c r="B14" s="24" t="s">
        <v>27</v>
      </c>
      <c r="C14" s="25" t="s">
        <v>25</v>
      </c>
      <c r="D14" s="26">
        <v>5</v>
      </c>
      <c r="E14" s="27"/>
      <c r="F14" s="27">
        <f t="shared" si="0"/>
        <v>0</v>
      </c>
    </row>
    <row r="15" spans="1:6" ht="53.1" customHeight="1">
      <c r="A15" s="8">
        <v>5</v>
      </c>
      <c r="B15" s="24" t="s">
        <v>28</v>
      </c>
      <c r="C15" s="25" t="s">
        <v>25</v>
      </c>
      <c r="D15" s="26">
        <v>1</v>
      </c>
      <c r="E15" s="27"/>
      <c r="F15" s="27">
        <f t="shared" si="0"/>
        <v>0</v>
      </c>
    </row>
    <row r="16" spans="1:6" ht="42.95" customHeight="1">
      <c r="A16" s="8">
        <v>6</v>
      </c>
      <c r="B16" s="24" t="s">
        <v>29</v>
      </c>
      <c r="C16" s="25" t="s">
        <v>25</v>
      </c>
      <c r="D16" s="26">
        <v>50</v>
      </c>
      <c r="E16" s="27"/>
      <c r="F16" s="27">
        <f t="shared" si="0"/>
        <v>0</v>
      </c>
    </row>
    <row r="17" spans="1:6" ht="42.95" customHeight="1">
      <c r="A17" s="8">
        <v>7</v>
      </c>
      <c r="B17" s="24" t="s">
        <v>30</v>
      </c>
      <c r="C17" s="25" t="s">
        <v>25</v>
      </c>
      <c r="D17" s="26">
        <v>10</v>
      </c>
      <c r="E17" s="27"/>
      <c r="F17" s="27">
        <f t="shared" si="0"/>
        <v>0</v>
      </c>
    </row>
    <row r="18" spans="1:6" ht="63" customHeight="1">
      <c r="A18" s="8">
        <v>8</v>
      </c>
      <c r="B18" s="24" t="s">
        <v>31</v>
      </c>
      <c r="C18" s="25" t="s">
        <v>25</v>
      </c>
      <c r="D18" s="26">
        <v>1</v>
      </c>
      <c r="E18" s="27"/>
      <c r="F18" s="27">
        <f t="shared" si="0"/>
        <v>0</v>
      </c>
    </row>
    <row r="19" spans="1:6" ht="53.1" customHeight="1">
      <c r="A19" s="8">
        <v>9</v>
      </c>
      <c r="B19" s="24" t="s">
        <v>32</v>
      </c>
      <c r="C19" s="25" t="s">
        <v>25</v>
      </c>
      <c r="D19" s="26">
        <v>8</v>
      </c>
      <c r="E19" s="27"/>
      <c r="F19" s="27">
        <f t="shared" si="0"/>
        <v>0</v>
      </c>
    </row>
    <row r="20" spans="1:6" ht="23.1" customHeight="1">
      <c r="A20" s="8">
        <v>10</v>
      </c>
      <c r="B20" s="24" t="s">
        <v>33</v>
      </c>
      <c r="C20" s="25" t="s">
        <v>25</v>
      </c>
      <c r="D20" s="26">
        <v>3</v>
      </c>
      <c r="E20" s="27"/>
      <c r="F20" s="27">
        <f t="shared" si="0"/>
        <v>0</v>
      </c>
    </row>
    <row r="21" spans="1:6" ht="33" customHeight="1">
      <c r="A21" s="28">
        <v>11</v>
      </c>
      <c r="B21" s="29" t="s">
        <v>34</v>
      </c>
      <c r="C21" s="30" t="s">
        <v>25</v>
      </c>
      <c r="D21" s="31">
        <v>16</v>
      </c>
      <c r="E21" s="32"/>
      <c r="F21" s="32">
        <f t="shared" si="0"/>
        <v>0</v>
      </c>
    </row>
    <row r="22" spans="1:6" ht="12.95" customHeight="1">
      <c r="A22" s="15"/>
      <c r="B22" s="33" t="s">
        <v>35</v>
      </c>
      <c r="C22" s="17"/>
      <c r="D22" s="17"/>
      <c r="E22" s="17"/>
      <c r="F22" s="18"/>
    </row>
    <row r="23" spans="1:6" ht="83.1" customHeight="1">
      <c r="A23" s="34">
        <v>12</v>
      </c>
      <c r="B23" s="35" t="s">
        <v>36</v>
      </c>
      <c r="C23" s="36" t="s">
        <v>25</v>
      </c>
      <c r="D23" s="37">
        <v>3</v>
      </c>
      <c r="E23" s="38">
        <v>0</v>
      </c>
      <c r="F23" s="38">
        <f>D23*E23</f>
        <v>0</v>
      </c>
    </row>
    <row r="24" spans="1:6" ht="72.95" customHeight="1">
      <c r="A24" s="34">
        <v>13</v>
      </c>
      <c r="B24" s="35" t="s">
        <v>37</v>
      </c>
      <c r="C24" s="36" t="s">
        <v>25</v>
      </c>
      <c r="D24" s="37">
        <v>4</v>
      </c>
      <c r="E24" s="38"/>
      <c r="F24" s="38">
        <f>D24*E24</f>
        <v>0</v>
      </c>
    </row>
    <row r="25" spans="1:6" ht="53.1" customHeight="1">
      <c r="A25" s="34">
        <v>14</v>
      </c>
      <c r="B25" s="35" t="s">
        <v>38</v>
      </c>
      <c r="C25" s="36" t="s">
        <v>25</v>
      </c>
      <c r="D25" s="37">
        <v>16</v>
      </c>
      <c r="E25" s="38"/>
      <c r="F25" s="38">
        <f>D25*E25</f>
        <v>0</v>
      </c>
    </row>
    <row r="26" spans="1:6" ht="42.95" customHeight="1">
      <c r="A26" s="19">
        <v>15</v>
      </c>
      <c r="B26" s="20" t="s">
        <v>39</v>
      </c>
      <c r="C26" s="21" t="s">
        <v>25</v>
      </c>
      <c r="D26" s="22">
        <v>8</v>
      </c>
      <c r="E26" s="23"/>
      <c r="F26" s="23">
        <f>D26*E26</f>
        <v>0</v>
      </c>
    </row>
    <row r="27" spans="1:6" ht="12.95" customHeight="1">
      <c r="A27" s="8"/>
      <c r="B27" s="39"/>
      <c r="C27" s="26"/>
      <c r="D27" s="26"/>
      <c r="E27" s="27"/>
      <c r="F27" s="27"/>
    </row>
    <row r="28" spans="1:6" ht="8.1" customHeight="1">
      <c r="A28" s="148"/>
      <c r="B28" s="148"/>
      <c r="C28" s="148"/>
      <c r="D28" s="148"/>
      <c r="E28" s="148"/>
      <c r="F28" s="148"/>
    </row>
    <row r="29" spans="1:6" ht="33" customHeight="1">
      <c r="A29" s="40" t="s">
        <v>40</v>
      </c>
      <c r="B29" s="41" t="s">
        <v>41</v>
      </c>
      <c r="C29" s="42"/>
      <c r="D29" s="43">
        <v>0.02</v>
      </c>
      <c r="E29" s="44">
        <f>SUM(F9:F27)</f>
        <v>0</v>
      </c>
      <c r="F29" s="45">
        <f>D29*E29</f>
        <v>0</v>
      </c>
    </row>
    <row r="30" spans="1:6" ht="23.1" customHeight="1">
      <c r="A30" s="40" t="s">
        <v>42</v>
      </c>
      <c r="B30" s="41" t="s">
        <v>43</v>
      </c>
      <c r="C30" s="42"/>
      <c r="D30" s="43">
        <v>0.02</v>
      </c>
      <c r="E30" s="44">
        <f>SUM(F9:F27)</f>
        <v>0</v>
      </c>
      <c r="F30" s="45">
        <f>D30*E30</f>
        <v>0</v>
      </c>
    </row>
    <row r="31" spans="1:6" ht="8.1" customHeight="1">
      <c r="A31" s="148"/>
      <c r="B31" s="148"/>
      <c r="C31" s="148"/>
      <c r="D31" s="148"/>
      <c r="E31" s="148"/>
      <c r="F31" s="148"/>
    </row>
  </sheetData>
  <mergeCells count="9">
    <mergeCell ref="A1:F2"/>
    <mergeCell ref="A3:F3"/>
    <mergeCell ref="B4:E4"/>
    <mergeCell ref="A5:F5"/>
    <mergeCell ref="A31:F31"/>
    <mergeCell ref="A7:F7"/>
    <mergeCell ref="A9:F9"/>
    <mergeCell ref="A28:F28"/>
    <mergeCell ref="A6:F6"/>
  </mergeCells>
  <pageMargins left="0.8" right="0.74791700000000005" top="0.66944400000000004" bottom="0.86388900000000002" header="0.51180599999999998" footer="0.45277800000000001"/>
  <pageSetup orientation="portrait"/>
  <headerFooter>
    <oddFooter>&amp;R&amp;"Arial,Regular"&amp;8&amp;U&amp;K000000Stran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showGridLines="0" topLeftCell="A19" workbookViewId="0">
      <selection activeCell="E11" sqref="E11:E39"/>
    </sheetView>
  </sheetViews>
  <sheetFormatPr defaultColWidth="8.85546875" defaultRowHeight="12.75" customHeight="1"/>
  <cols>
    <col min="1" max="1" width="4.85546875" customWidth="1"/>
    <col min="2" max="2" width="37" customWidth="1"/>
    <col min="3" max="3" width="6" customWidth="1"/>
    <col min="4" max="4" width="7.7109375" customWidth="1"/>
    <col min="5" max="5" width="10.42578125" customWidth="1"/>
    <col min="6" max="6" width="12.140625" customWidth="1"/>
    <col min="7" max="256" width="8.85546875" customWidth="1"/>
  </cols>
  <sheetData>
    <row r="1" spans="1:6" ht="8.4499999999999993" customHeight="1">
      <c r="A1" s="141" t="s">
        <v>44</v>
      </c>
      <c r="B1" s="142"/>
      <c r="C1" s="142"/>
      <c r="D1" s="142"/>
      <c r="E1" s="142"/>
      <c r="F1" s="142"/>
    </row>
    <row r="2" spans="1:6" ht="8.4499999999999993" customHeight="1">
      <c r="A2" s="142"/>
      <c r="B2" s="142"/>
      <c r="C2" s="142"/>
      <c r="D2" s="142"/>
      <c r="E2" s="142"/>
      <c r="F2" s="142"/>
    </row>
    <row r="3" spans="1:6" ht="12.95" customHeight="1">
      <c r="A3" s="144"/>
      <c r="B3" s="144"/>
      <c r="C3" s="144"/>
      <c r="D3" s="144"/>
      <c r="E3" s="144"/>
      <c r="F3" s="144"/>
    </row>
    <row r="4" spans="1:6" ht="15" customHeight="1">
      <c r="A4" s="46"/>
      <c r="B4" s="152" t="s">
        <v>45</v>
      </c>
      <c r="C4" s="153"/>
      <c r="D4" s="153"/>
      <c r="E4" s="153"/>
      <c r="F4" s="47">
        <f>SUM(F9:F43)</f>
        <v>0</v>
      </c>
    </row>
    <row r="5" spans="1:6" ht="12.95" customHeight="1">
      <c r="A5" s="154"/>
      <c r="B5" s="154"/>
      <c r="C5" s="154"/>
      <c r="D5" s="154"/>
      <c r="E5" s="154"/>
      <c r="F5" s="144"/>
    </row>
    <row r="6" spans="1:6" ht="50.45" customHeight="1">
      <c r="A6" s="48"/>
      <c r="B6" s="155" t="s">
        <v>46</v>
      </c>
      <c r="C6" s="156"/>
      <c r="D6" s="156"/>
      <c r="E6" s="156"/>
      <c r="F6" s="156"/>
    </row>
    <row r="7" spans="1:6" ht="12.95" customHeight="1">
      <c r="A7" s="144"/>
      <c r="B7" s="144"/>
      <c r="C7" s="144"/>
      <c r="D7" s="144"/>
      <c r="E7" s="144"/>
      <c r="F7" s="144"/>
    </row>
    <row r="8" spans="1:6" ht="12.95" customHeight="1">
      <c r="A8" s="1" t="s">
        <v>17</v>
      </c>
      <c r="B8" s="49" t="s">
        <v>18</v>
      </c>
      <c r="C8" s="13" t="s">
        <v>19</v>
      </c>
      <c r="D8" s="13" t="s">
        <v>20</v>
      </c>
      <c r="E8" s="14" t="s">
        <v>21</v>
      </c>
      <c r="F8" s="4" t="s">
        <v>22</v>
      </c>
    </row>
    <row r="9" spans="1:6" ht="12.95" customHeight="1">
      <c r="A9" s="144"/>
      <c r="B9" s="144"/>
      <c r="C9" s="144"/>
      <c r="D9" s="144"/>
      <c r="E9" s="144"/>
      <c r="F9" s="144"/>
    </row>
    <row r="10" spans="1:6" ht="53.1" customHeight="1">
      <c r="A10" s="50">
        <v>1</v>
      </c>
      <c r="B10" s="41" t="s">
        <v>47</v>
      </c>
      <c r="C10" s="42"/>
      <c r="D10" s="42"/>
      <c r="E10" s="44"/>
      <c r="F10" s="45"/>
    </row>
    <row r="11" spans="1:6" ht="12.95" customHeight="1">
      <c r="A11" s="50"/>
      <c r="B11" s="41" t="s">
        <v>48</v>
      </c>
      <c r="C11" s="51" t="s">
        <v>49</v>
      </c>
      <c r="D11" s="42">
        <f>30*20</f>
        <v>600</v>
      </c>
      <c r="E11" s="44"/>
      <c r="F11" s="45">
        <f>E11*D11</f>
        <v>0</v>
      </c>
    </row>
    <row r="12" spans="1:6" ht="12.95" customHeight="1">
      <c r="A12" s="50"/>
      <c r="B12" s="41" t="s">
        <v>50</v>
      </c>
      <c r="C12" s="51" t="s">
        <v>49</v>
      </c>
      <c r="D12" s="42">
        <v>1760</v>
      </c>
      <c r="E12" s="44"/>
      <c r="F12" s="45">
        <f>E12*D12</f>
        <v>0</v>
      </c>
    </row>
    <row r="13" spans="1:6" ht="12.95" customHeight="1">
      <c r="A13" s="50"/>
      <c r="B13" s="41" t="s">
        <v>51</v>
      </c>
      <c r="C13" s="51" t="s">
        <v>49</v>
      </c>
      <c r="D13" s="42">
        <v>1640</v>
      </c>
      <c r="E13" s="44"/>
      <c r="F13" s="45">
        <f>E13*D13</f>
        <v>0</v>
      </c>
    </row>
    <row r="14" spans="1:6" ht="12.95" customHeight="1">
      <c r="A14" s="50"/>
      <c r="B14" s="41" t="s">
        <v>52</v>
      </c>
      <c r="C14" s="51" t="s">
        <v>49</v>
      </c>
      <c r="D14" s="42">
        <v>32</v>
      </c>
      <c r="E14" s="44"/>
      <c r="F14" s="45">
        <f>E14*D14</f>
        <v>0</v>
      </c>
    </row>
    <row r="15" spans="1:6" ht="12.95" customHeight="1">
      <c r="A15" s="50"/>
      <c r="B15" s="41" t="s">
        <v>53</v>
      </c>
      <c r="C15" s="51" t="s">
        <v>49</v>
      </c>
      <c r="D15" s="42">
        <v>6</v>
      </c>
      <c r="E15" s="44"/>
      <c r="F15" s="45">
        <f>E15*D15</f>
        <v>0</v>
      </c>
    </row>
    <row r="16" spans="1:6" ht="12.95" customHeight="1">
      <c r="A16" s="50"/>
      <c r="B16" s="52"/>
      <c r="C16" s="42"/>
      <c r="D16" s="42"/>
      <c r="E16" s="44"/>
      <c r="F16" s="45"/>
    </row>
    <row r="17" spans="1:6" ht="53.1" customHeight="1">
      <c r="A17" s="50">
        <v>2</v>
      </c>
      <c r="B17" s="41" t="s">
        <v>54</v>
      </c>
      <c r="C17" s="42"/>
      <c r="D17" s="42"/>
      <c r="E17" s="44"/>
      <c r="F17" s="45"/>
    </row>
    <row r="18" spans="1:6" ht="12.95" customHeight="1">
      <c r="A18" s="50"/>
      <c r="B18" s="41" t="s">
        <v>55</v>
      </c>
      <c r="C18" s="51" t="s">
        <v>49</v>
      </c>
      <c r="D18" s="42">
        <v>1220</v>
      </c>
      <c r="E18" s="44"/>
      <c r="F18" s="45">
        <f>E18*D18</f>
        <v>0</v>
      </c>
    </row>
    <row r="19" spans="1:6" ht="12.95" customHeight="1">
      <c r="A19" s="50"/>
      <c r="B19" s="41" t="s">
        <v>56</v>
      </c>
      <c r="C19" s="51" t="s">
        <v>49</v>
      </c>
      <c r="D19" s="42">
        <v>1890</v>
      </c>
      <c r="E19" s="44"/>
      <c r="F19" s="45">
        <f>E19*D19</f>
        <v>0</v>
      </c>
    </row>
    <row r="20" spans="1:6" ht="12.95" customHeight="1">
      <c r="A20" s="50"/>
      <c r="B20" s="41" t="s">
        <v>57</v>
      </c>
      <c r="C20" s="51" t="s">
        <v>49</v>
      </c>
      <c r="D20" s="42">
        <v>40</v>
      </c>
      <c r="E20" s="44"/>
      <c r="F20" s="45">
        <f>E20*D20</f>
        <v>0</v>
      </c>
    </row>
    <row r="21" spans="1:6" ht="12.95" customHeight="1">
      <c r="A21" s="50"/>
      <c r="B21" s="41" t="s">
        <v>58</v>
      </c>
      <c r="C21" s="51" t="s">
        <v>49</v>
      </c>
      <c r="D21" s="42">
        <v>16</v>
      </c>
      <c r="E21" s="44"/>
      <c r="F21" s="45">
        <f>E21*D21</f>
        <v>0</v>
      </c>
    </row>
    <row r="22" spans="1:6" ht="12.95" customHeight="1">
      <c r="A22" s="50"/>
      <c r="B22" s="41" t="s">
        <v>59</v>
      </c>
      <c r="C22" s="51" t="s">
        <v>49</v>
      </c>
      <c r="D22" s="42">
        <v>12</v>
      </c>
      <c r="E22" s="44"/>
      <c r="F22" s="45">
        <f>E22*D22</f>
        <v>0</v>
      </c>
    </row>
    <row r="23" spans="1:6" ht="12.95" customHeight="1">
      <c r="A23" s="50"/>
      <c r="B23" s="52"/>
      <c r="C23" s="42"/>
      <c r="D23" s="42"/>
      <c r="E23" s="44"/>
      <c r="F23" s="45"/>
    </row>
    <row r="24" spans="1:6" ht="23.1" customHeight="1">
      <c r="A24" s="50">
        <v>3</v>
      </c>
      <c r="B24" s="41" t="s">
        <v>60</v>
      </c>
      <c r="C24" s="42"/>
      <c r="D24" s="42"/>
      <c r="E24" s="44"/>
      <c r="F24" s="45"/>
    </row>
    <row r="25" spans="1:6" ht="12.95" customHeight="1">
      <c r="A25" s="50"/>
      <c r="B25" s="41" t="s">
        <v>61</v>
      </c>
      <c r="C25" s="51" t="s">
        <v>25</v>
      </c>
      <c r="D25" s="42">
        <v>64</v>
      </c>
      <c r="E25" s="44"/>
      <c r="F25" s="45">
        <f>E25*D25</f>
        <v>0</v>
      </c>
    </row>
    <row r="26" spans="1:6" ht="12.95" customHeight="1">
      <c r="A26" s="50"/>
      <c r="B26" s="41" t="s">
        <v>62</v>
      </c>
      <c r="C26" s="51" t="s">
        <v>25</v>
      </c>
      <c r="D26" s="42">
        <v>62</v>
      </c>
      <c r="E26" s="44"/>
      <c r="F26" s="45">
        <f>E26*D26</f>
        <v>0</v>
      </c>
    </row>
    <row r="27" spans="1:6" ht="12.95" customHeight="1">
      <c r="A27" s="50"/>
      <c r="B27" s="41" t="s">
        <v>63</v>
      </c>
      <c r="C27" s="51" t="s">
        <v>25</v>
      </c>
      <c r="D27" s="42">
        <v>26</v>
      </c>
      <c r="E27" s="44"/>
      <c r="F27" s="45">
        <f>E27*D27</f>
        <v>0</v>
      </c>
    </row>
    <row r="28" spans="1:6" ht="12.95" customHeight="1">
      <c r="A28" s="50"/>
      <c r="B28" s="41" t="s">
        <v>64</v>
      </c>
      <c r="C28" s="51" t="s">
        <v>25</v>
      </c>
      <c r="D28" s="42">
        <v>350</v>
      </c>
      <c r="E28" s="44"/>
      <c r="F28" s="45">
        <f>E28*D28</f>
        <v>0</v>
      </c>
    </row>
    <row r="29" spans="1:6" ht="12.95" customHeight="1">
      <c r="A29" s="50"/>
      <c r="B29" s="41" t="s">
        <v>65</v>
      </c>
      <c r="C29" s="51" t="s">
        <v>25</v>
      </c>
      <c r="D29" s="42">
        <v>42</v>
      </c>
      <c r="E29" s="44"/>
      <c r="F29" s="45">
        <f>E29*D29</f>
        <v>0</v>
      </c>
    </row>
    <row r="30" spans="1:6" ht="14.65" customHeight="1">
      <c r="A30" s="50"/>
      <c r="B30" s="53"/>
      <c r="C30" s="42"/>
      <c r="D30" s="42"/>
      <c r="E30" s="44"/>
      <c r="F30" s="45"/>
    </row>
    <row r="31" spans="1:6" ht="33" customHeight="1">
      <c r="A31" s="50">
        <v>4</v>
      </c>
      <c r="B31" s="41" t="s">
        <v>66</v>
      </c>
      <c r="C31" s="42"/>
      <c r="D31" s="42"/>
      <c r="E31" s="44"/>
      <c r="F31" s="45"/>
    </row>
    <row r="32" spans="1:6" ht="12.95" customHeight="1">
      <c r="A32" s="50"/>
      <c r="B32" s="41" t="s">
        <v>67</v>
      </c>
      <c r="C32" s="51" t="s">
        <v>49</v>
      </c>
      <c r="D32" s="42">
        <v>16</v>
      </c>
      <c r="E32" s="44"/>
      <c r="F32" s="45">
        <f>E32*D32</f>
        <v>0</v>
      </c>
    </row>
    <row r="33" spans="1:6" ht="12.95" customHeight="1">
      <c r="A33" s="50"/>
      <c r="B33" s="41" t="s">
        <v>68</v>
      </c>
      <c r="C33" s="51" t="s">
        <v>49</v>
      </c>
      <c r="D33" s="42">
        <v>5</v>
      </c>
      <c r="E33" s="44"/>
      <c r="F33" s="45">
        <f>E33*D33</f>
        <v>0</v>
      </c>
    </row>
    <row r="34" spans="1:6" ht="12.95" customHeight="1">
      <c r="A34" s="50"/>
      <c r="B34" s="41" t="s">
        <v>69</v>
      </c>
      <c r="C34" s="51" t="s">
        <v>49</v>
      </c>
      <c r="D34" s="42">
        <v>2</v>
      </c>
      <c r="E34" s="44"/>
      <c r="F34" s="45">
        <f>E34*D34</f>
        <v>0</v>
      </c>
    </row>
    <row r="35" spans="1:6" ht="12.95" customHeight="1">
      <c r="A35" s="50"/>
      <c r="B35" s="52"/>
      <c r="C35" s="42"/>
      <c r="D35" s="42"/>
      <c r="E35" s="44"/>
      <c r="F35" s="45"/>
    </row>
    <row r="36" spans="1:6" ht="23.1" customHeight="1">
      <c r="A36" s="50">
        <v>5</v>
      </c>
      <c r="B36" s="41" t="s">
        <v>70</v>
      </c>
      <c r="C36" s="51" t="s">
        <v>71</v>
      </c>
      <c r="D36" s="42">
        <v>3</v>
      </c>
      <c r="E36" s="44"/>
      <c r="F36" s="45">
        <f>E36*D36</f>
        <v>0</v>
      </c>
    </row>
    <row r="37" spans="1:6" ht="12.95" customHeight="1">
      <c r="A37" s="50"/>
      <c r="B37" s="52"/>
      <c r="C37" s="42"/>
      <c r="D37" s="42"/>
      <c r="E37" s="44"/>
      <c r="F37" s="45"/>
    </row>
    <row r="38" spans="1:6" ht="63" customHeight="1">
      <c r="A38" s="50">
        <v>6</v>
      </c>
      <c r="B38" s="41" t="s">
        <v>72</v>
      </c>
      <c r="C38" s="51" t="s">
        <v>73</v>
      </c>
      <c r="D38" s="42">
        <v>10</v>
      </c>
      <c r="E38" s="44"/>
      <c r="F38" s="45">
        <f>D38*E38</f>
        <v>0</v>
      </c>
    </row>
    <row r="39" spans="1:6" ht="33" customHeight="1">
      <c r="A39" s="50">
        <v>7</v>
      </c>
      <c r="B39" s="41" t="s">
        <v>74</v>
      </c>
      <c r="C39" s="51" t="s">
        <v>75</v>
      </c>
      <c r="D39" s="42">
        <v>6</v>
      </c>
      <c r="E39" s="44"/>
      <c r="F39" s="45">
        <f>D39*E39</f>
        <v>0</v>
      </c>
    </row>
    <row r="40" spans="1:6" ht="12.95" customHeight="1">
      <c r="A40" s="50"/>
      <c r="B40" s="52"/>
      <c r="C40" s="42"/>
      <c r="D40" s="42"/>
      <c r="E40" s="44"/>
      <c r="F40" s="45"/>
    </row>
    <row r="41" spans="1:6" ht="8.1" customHeight="1">
      <c r="A41" s="148"/>
      <c r="B41" s="148"/>
      <c r="C41" s="148"/>
      <c r="D41" s="148"/>
      <c r="E41" s="148"/>
      <c r="F41" s="148"/>
    </row>
    <row r="42" spans="1:6" ht="33" customHeight="1">
      <c r="A42" s="40" t="s">
        <v>40</v>
      </c>
      <c r="B42" s="41" t="s">
        <v>41</v>
      </c>
      <c r="C42" s="42"/>
      <c r="D42" s="43">
        <v>0.02</v>
      </c>
      <c r="E42" s="44">
        <f>SUM(F9:F40)</f>
        <v>0</v>
      </c>
      <c r="F42" s="45">
        <f>D42*E42</f>
        <v>0</v>
      </c>
    </row>
    <row r="43" spans="1:6" ht="12.95" customHeight="1">
      <c r="A43" s="40" t="s">
        <v>42</v>
      </c>
      <c r="B43" s="41" t="s">
        <v>76</v>
      </c>
      <c r="C43" s="42"/>
      <c r="D43" s="43">
        <v>0.04</v>
      </c>
      <c r="E43" s="44">
        <f>SUM(F9:F40)</f>
        <v>0</v>
      </c>
      <c r="F43" s="45">
        <f>D43*E43</f>
        <v>0</v>
      </c>
    </row>
    <row r="44" spans="1:6" ht="12.95" customHeight="1">
      <c r="A44" s="148"/>
      <c r="B44" s="148"/>
      <c r="C44" s="148"/>
      <c r="D44" s="148"/>
      <c r="E44" s="148"/>
      <c r="F44" s="148"/>
    </row>
  </sheetData>
  <mergeCells count="9">
    <mergeCell ref="A44:F44"/>
    <mergeCell ref="A9:F9"/>
    <mergeCell ref="A41:F41"/>
    <mergeCell ref="A1:F2"/>
    <mergeCell ref="A3:F3"/>
    <mergeCell ref="B4:E4"/>
    <mergeCell ref="A5:F5"/>
    <mergeCell ref="B6:F6"/>
    <mergeCell ref="A7:F7"/>
  </mergeCells>
  <pageMargins left="0.78740200000000005" right="0.748031" top="0.748031" bottom="0.90551199999999998" header="0.51181100000000002" footer="0.51181100000000002"/>
  <pageSetup orientation="portrait"/>
  <headerFooter>
    <oddFooter>&amp;R&amp;"Arial,Regular"&amp;8&amp;U&amp;K000000Stran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topLeftCell="A16" workbookViewId="0">
      <selection activeCell="E11" sqref="E11:E26"/>
    </sheetView>
  </sheetViews>
  <sheetFormatPr defaultColWidth="8.85546875" defaultRowHeight="12.75" customHeight="1"/>
  <cols>
    <col min="1" max="1" width="4.85546875" customWidth="1"/>
    <col min="2" max="2" width="37.7109375" customWidth="1"/>
    <col min="3" max="3" width="6" customWidth="1"/>
    <col min="4" max="4" width="7.7109375" customWidth="1"/>
    <col min="5" max="5" width="10.42578125" customWidth="1"/>
    <col min="6" max="6" width="11.28515625" customWidth="1"/>
    <col min="7" max="256" width="8.85546875" customWidth="1"/>
  </cols>
  <sheetData>
    <row r="1" spans="1:6" ht="8.4499999999999993" customHeight="1">
      <c r="A1" s="141" t="s">
        <v>77</v>
      </c>
      <c r="B1" s="142"/>
      <c r="C1" s="142"/>
      <c r="D1" s="142"/>
      <c r="E1" s="142"/>
      <c r="F1" s="142"/>
    </row>
    <row r="2" spans="1:6" ht="8.4499999999999993" customHeight="1">
      <c r="A2" s="142"/>
      <c r="B2" s="142"/>
      <c r="C2" s="142"/>
      <c r="D2" s="142"/>
      <c r="E2" s="142"/>
      <c r="F2" s="142"/>
    </row>
    <row r="3" spans="1:6" ht="12.95" customHeight="1">
      <c r="A3" s="158"/>
      <c r="B3" s="158"/>
      <c r="C3" s="158"/>
      <c r="D3" s="158"/>
      <c r="E3" s="158"/>
      <c r="F3" s="158"/>
    </row>
    <row r="4" spans="1:6" ht="15" customHeight="1">
      <c r="A4" s="46"/>
      <c r="B4" s="152" t="s">
        <v>78</v>
      </c>
      <c r="C4" s="153"/>
      <c r="D4" s="153"/>
      <c r="E4" s="153"/>
      <c r="F4" s="54">
        <f>SUM(F10:F30)</f>
        <v>0</v>
      </c>
    </row>
    <row r="5" spans="1:6" ht="12.95" customHeight="1">
      <c r="A5" s="159"/>
      <c r="B5" s="159"/>
      <c r="C5" s="159"/>
      <c r="D5" s="159"/>
      <c r="E5" s="159"/>
      <c r="F5" s="160"/>
    </row>
    <row r="6" spans="1:6" ht="45" customHeight="1">
      <c r="A6" s="55"/>
      <c r="B6" s="161" t="s">
        <v>79</v>
      </c>
      <c r="C6" s="162"/>
      <c r="D6" s="162"/>
      <c r="E6" s="162"/>
      <c r="F6" s="162"/>
    </row>
    <row r="7" spans="1:6" ht="12.95" customHeight="1">
      <c r="A7" s="158"/>
      <c r="B7" s="158"/>
      <c r="C7" s="158"/>
      <c r="D7" s="158"/>
      <c r="E7" s="158"/>
      <c r="F7" s="158"/>
    </row>
    <row r="8" spans="1:6" ht="12.95" customHeight="1">
      <c r="A8" s="1" t="s">
        <v>17</v>
      </c>
      <c r="B8" s="49" t="s">
        <v>18</v>
      </c>
      <c r="C8" s="13" t="s">
        <v>19</v>
      </c>
      <c r="D8" s="13" t="s">
        <v>20</v>
      </c>
      <c r="E8" s="14" t="s">
        <v>21</v>
      </c>
      <c r="F8" s="4" t="s">
        <v>22</v>
      </c>
    </row>
    <row r="9" spans="1:6" ht="12.95" customHeight="1">
      <c r="A9" s="163"/>
      <c r="B9" s="163"/>
      <c r="C9" s="163"/>
      <c r="D9" s="163"/>
      <c r="E9" s="163"/>
      <c r="F9" s="163"/>
    </row>
    <row r="10" spans="1:6" ht="33" customHeight="1">
      <c r="A10" s="50">
        <v>1</v>
      </c>
      <c r="B10" s="11" t="s">
        <v>80</v>
      </c>
      <c r="C10" s="42"/>
      <c r="D10" s="42"/>
      <c r="E10" s="44"/>
      <c r="F10" s="45"/>
    </row>
    <row r="11" spans="1:6" ht="12.95" customHeight="1">
      <c r="A11" s="50"/>
      <c r="B11" s="11" t="s">
        <v>81</v>
      </c>
      <c r="C11" s="51" t="s">
        <v>25</v>
      </c>
      <c r="D11" s="42">
        <v>11</v>
      </c>
      <c r="E11" s="44"/>
      <c r="F11" s="45">
        <f>E11*D11</f>
        <v>0</v>
      </c>
    </row>
    <row r="12" spans="1:6" ht="12.95" customHeight="1">
      <c r="A12" s="50"/>
      <c r="B12" s="11" t="s">
        <v>82</v>
      </c>
      <c r="C12" s="51" t="s">
        <v>25</v>
      </c>
      <c r="D12" s="42">
        <v>24</v>
      </c>
      <c r="E12" s="44"/>
      <c r="F12" s="45">
        <f>E12*D12</f>
        <v>0</v>
      </c>
    </row>
    <row r="13" spans="1:6" ht="12.95" customHeight="1">
      <c r="A13" s="50"/>
      <c r="B13" s="12"/>
      <c r="C13" s="42"/>
      <c r="D13" s="42"/>
      <c r="E13" s="44"/>
      <c r="F13" s="45"/>
    </row>
    <row r="14" spans="1:6" ht="33" customHeight="1">
      <c r="A14" s="50">
        <v>2</v>
      </c>
      <c r="B14" s="11" t="s">
        <v>83</v>
      </c>
      <c r="C14" s="51" t="s">
        <v>25</v>
      </c>
      <c r="D14" s="42">
        <v>8</v>
      </c>
      <c r="E14" s="44"/>
      <c r="F14" s="45">
        <f t="shared" ref="F14:F26" si="0">E14*D14</f>
        <v>0</v>
      </c>
    </row>
    <row r="15" spans="1:6" ht="33" customHeight="1">
      <c r="A15" s="50">
        <v>3</v>
      </c>
      <c r="B15" s="11" t="s">
        <v>84</v>
      </c>
      <c r="C15" s="51" t="s">
        <v>25</v>
      </c>
      <c r="D15" s="42">
        <v>0</v>
      </c>
      <c r="E15" s="44"/>
      <c r="F15" s="45">
        <f t="shared" si="0"/>
        <v>0</v>
      </c>
    </row>
    <row r="16" spans="1:6" ht="23.1" customHeight="1">
      <c r="A16" s="50">
        <v>4</v>
      </c>
      <c r="B16" s="11" t="s">
        <v>85</v>
      </c>
      <c r="C16" s="51" t="s">
        <v>25</v>
      </c>
      <c r="D16" s="42">
        <v>10</v>
      </c>
      <c r="E16" s="44"/>
      <c r="F16" s="45">
        <f t="shared" si="0"/>
        <v>0</v>
      </c>
    </row>
    <row r="17" spans="1:6" ht="23.1" customHeight="1">
      <c r="A17" s="50">
        <v>5</v>
      </c>
      <c r="B17" s="11" t="s">
        <v>86</v>
      </c>
      <c r="C17" s="51" t="s">
        <v>25</v>
      </c>
      <c r="D17" s="42">
        <v>16</v>
      </c>
      <c r="E17" s="44"/>
      <c r="F17" s="45">
        <f t="shared" si="0"/>
        <v>0</v>
      </c>
    </row>
    <row r="18" spans="1:6" ht="33" customHeight="1">
      <c r="A18" s="50">
        <v>6</v>
      </c>
      <c r="B18" s="11" t="s">
        <v>87</v>
      </c>
      <c r="C18" s="51" t="s">
        <v>25</v>
      </c>
      <c r="D18" s="42">
        <v>0</v>
      </c>
      <c r="E18" s="44"/>
      <c r="F18" s="45">
        <f t="shared" si="0"/>
        <v>0</v>
      </c>
    </row>
    <row r="19" spans="1:6" ht="42.95" customHeight="1">
      <c r="A19" s="50">
        <v>7</v>
      </c>
      <c r="B19" s="11" t="s">
        <v>88</v>
      </c>
      <c r="C19" s="51" t="s">
        <v>25</v>
      </c>
      <c r="D19" s="42">
        <v>10</v>
      </c>
      <c r="E19" s="44"/>
      <c r="F19" s="45">
        <f t="shared" si="0"/>
        <v>0</v>
      </c>
    </row>
    <row r="20" spans="1:6" ht="23.1" customHeight="1">
      <c r="A20" s="50">
        <v>8</v>
      </c>
      <c r="B20" s="11" t="s">
        <v>89</v>
      </c>
      <c r="C20" s="51" t="s">
        <v>25</v>
      </c>
      <c r="D20" s="42">
        <v>1</v>
      </c>
      <c r="E20" s="44"/>
      <c r="F20" s="45">
        <f t="shared" si="0"/>
        <v>0</v>
      </c>
    </row>
    <row r="21" spans="1:6" ht="33" customHeight="1">
      <c r="A21" s="50">
        <v>9</v>
      </c>
      <c r="B21" s="11" t="s">
        <v>90</v>
      </c>
      <c r="C21" s="51" t="s">
        <v>73</v>
      </c>
      <c r="D21" s="42">
        <v>16</v>
      </c>
      <c r="E21" s="44"/>
      <c r="F21" s="45">
        <f t="shared" si="0"/>
        <v>0</v>
      </c>
    </row>
    <row r="22" spans="1:6" ht="33" customHeight="1">
      <c r="A22" s="50">
        <v>10</v>
      </c>
      <c r="B22" s="11" t="s">
        <v>91</v>
      </c>
      <c r="C22" s="51" t="s">
        <v>25</v>
      </c>
      <c r="D22" s="42">
        <v>17</v>
      </c>
      <c r="E22" s="44"/>
      <c r="F22" s="45">
        <f t="shared" si="0"/>
        <v>0</v>
      </c>
    </row>
    <row r="23" spans="1:6" ht="42.95" customHeight="1">
      <c r="A23" s="50">
        <v>11</v>
      </c>
      <c r="B23" s="11" t="s">
        <v>92</v>
      </c>
      <c r="C23" s="51" t="s">
        <v>71</v>
      </c>
      <c r="D23" s="42">
        <v>21</v>
      </c>
      <c r="E23" s="44"/>
      <c r="F23" s="45">
        <f t="shared" si="0"/>
        <v>0</v>
      </c>
    </row>
    <row r="24" spans="1:6" ht="42.95" customHeight="1">
      <c r="A24" s="50">
        <v>12</v>
      </c>
      <c r="B24" s="11" t="s">
        <v>93</v>
      </c>
      <c r="C24" s="51" t="s">
        <v>25</v>
      </c>
      <c r="D24" s="42">
        <v>1</v>
      </c>
      <c r="E24" s="44"/>
      <c r="F24" s="45">
        <f t="shared" si="0"/>
        <v>0</v>
      </c>
    </row>
    <row r="25" spans="1:6" ht="42.95" customHeight="1">
      <c r="A25" s="50">
        <v>13</v>
      </c>
      <c r="B25" s="11" t="s">
        <v>94</v>
      </c>
      <c r="C25" s="51" t="s">
        <v>25</v>
      </c>
      <c r="D25" s="42">
        <v>1</v>
      </c>
      <c r="E25" s="44"/>
      <c r="F25" s="45">
        <f t="shared" si="0"/>
        <v>0</v>
      </c>
    </row>
    <row r="26" spans="1:6" ht="23.1" customHeight="1">
      <c r="A26" s="50">
        <v>14</v>
      </c>
      <c r="B26" s="11" t="s">
        <v>95</v>
      </c>
      <c r="C26" s="51" t="s">
        <v>25</v>
      </c>
      <c r="D26" s="42">
        <v>1</v>
      </c>
      <c r="E26" s="44"/>
      <c r="F26" s="45">
        <f t="shared" si="0"/>
        <v>0</v>
      </c>
    </row>
    <row r="27" spans="1:6" ht="8.1" customHeight="1">
      <c r="A27" s="157"/>
      <c r="B27" s="157"/>
      <c r="C27" s="157"/>
      <c r="D27" s="157"/>
      <c r="E27" s="157"/>
      <c r="F27" s="157"/>
    </row>
    <row r="28" spans="1:6" ht="33" customHeight="1">
      <c r="A28" s="40" t="s">
        <v>40</v>
      </c>
      <c r="B28" s="41" t="s">
        <v>41</v>
      </c>
      <c r="C28" s="42"/>
      <c r="D28" s="43">
        <v>0.02</v>
      </c>
      <c r="E28" s="44">
        <f>SUM(F10:F26)</f>
        <v>0</v>
      </c>
      <c r="F28" s="45">
        <f>D28*E28</f>
        <v>0</v>
      </c>
    </row>
    <row r="29" spans="1:6" ht="23.1" customHeight="1">
      <c r="A29" s="40" t="s">
        <v>42</v>
      </c>
      <c r="B29" s="41" t="s">
        <v>43</v>
      </c>
      <c r="C29" s="42"/>
      <c r="D29" s="43">
        <v>0.04</v>
      </c>
      <c r="E29" s="44">
        <f>SUM(F10:F26)</f>
        <v>0</v>
      </c>
      <c r="F29" s="45">
        <f>D29*E29</f>
        <v>0</v>
      </c>
    </row>
    <row r="30" spans="1:6" ht="8.1" customHeight="1">
      <c r="A30" s="157"/>
      <c r="B30" s="157"/>
      <c r="C30" s="157"/>
      <c r="D30" s="157"/>
      <c r="E30" s="157"/>
      <c r="F30" s="157"/>
    </row>
  </sheetData>
  <mergeCells count="9">
    <mergeCell ref="A27:F27"/>
    <mergeCell ref="A30:F30"/>
    <mergeCell ref="A1:F2"/>
    <mergeCell ref="A3:F3"/>
    <mergeCell ref="B4:E4"/>
    <mergeCell ref="A5:F5"/>
    <mergeCell ref="B6:F6"/>
    <mergeCell ref="A7:F7"/>
    <mergeCell ref="A9:F9"/>
  </mergeCells>
  <pageMargins left="0.8" right="0.74791700000000005" top="0.74027799999999999" bottom="0.911111" header="0.51180599999999998" footer="0.5"/>
  <pageSetup orientation="portrait"/>
  <headerFooter>
    <oddFooter>&amp;R&amp;"Arial,Regular"&amp;8&amp;U&amp;K000000Stran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GridLines="0" topLeftCell="A34" workbookViewId="0">
      <selection activeCell="E43" sqref="E43"/>
    </sheetView>
  </sheetViews>
  <sheetFormatPr defaultColWidth="8.85546875" defaultRowHeight="12.75" customHeight="1"/>
  <cols>
    <col min="1" max="1" width="4.42578125" customWidth="1"/>
    <col min="2" max="2" width="36" customWidth="1"/>
    <col min="3" max="3" width="6" customWidth="1"/>
    <col min="4" max="4" width="7.7109375" customWidth="1"/>
    <col min="5" max="5" width="10.42578125" customWidth="1"/>
    <col min="6" max="6" width="13.5703125" customWidth="1"/>
    <col min="7" max="256" width="8.85546875" customWidth="1"/>
  </cols>
  <sheetData>
    <row r="1" spans="1:6" ht="8.4499999999999993" customHeight="1">
      <c r="A1" s="167" t="s">
        <v>96</v>
      </c>
      <c r="B1" s="168"/>
      <c r="C1" s="168"/>
      <c r="D1" s="168"/>
      <c r="E1" s="168"/>
      <c r="F1" s="169"/>
    </row>
    <row r="2" spans="1:6" ht="8.4499999999999993" customHeight="1">
      <c r="A2" s="170"/>
      <c r="B2" s="171"/>
      <c r="C2" s="171"/>
      <c r="D2" s="171"/>
      <c r="E2" s="171"/>
      <c r="F2" s="172"/>
    </row>
    <row r="3" spans="1:6" ht="12.95" customHeight="1">
      <c r="A3" s="158"/>
      <c r="B3" s="158"/>
      <c r="C3" s="158"/>
      <c r="D3" s="158"/>
      <c r="E3" s="158"/>
      <c r="F3" s="158"/>
    </row>
    <row r="4" spans="1:6" ht="15" customHeight="1">
      <c r="A4" s="46"/>
      <c r="B4" s="152" t="s">
        <v>97</v>
      </c>
      <c r="C4" s="153"/>
      <c r="D4" s="153"/>
      <c r="E4" s="153"/>
      <c r="F4" s="47">
        <f>SUM(F9:F49)</f>
        <v>0</v>
      </c>
    </row>
    <row r="5" spans="1:6" ht="12.95" customHeight="1">
      <c r="A5" s="159"/>
      <c r="B5" s="159"/>
      <c r="C5" s="159"/>
      <c r="D5" s="159"/>
      <c r="E5" s="159"/>
      <c r="F5" s="158"/>
    </row>
    <row r="6" spans="1:6" ht="98.25" customHeight="1">
      <c r="A6" s="55"/>
      <c r="B6" s="155" t="s">
        <v>98</v>
      </c>
      <c r="C6" s="156"/>
      <c r="D6" s="156"/>
      <c r="E6" s="156"/>
      <c r="F6" s="156"/>
    </row>
    <row r="7" spans="1:6" ht="12.95" customHeight="1">
      <c r="A7" s="158"/>
      <c r="B7" s="158"/>
      <c r="C7" s="158"/>
      <c r="D7" s="158"/>
      <c r="E7" s="158"/>
      <c r="F7" s="158"/>
    </row>
    <row r="8" spans="1:6" ht="12.95" customHeight="1">
      <c r="A8" s="1" t="s">
        <v>17</v>
      </c>
      <c r="B8" s="49" t="s">
        <v>18</v>
      </c>
      <c r="C8" s="13" t="s">
        <v>19</v>
      </c>
      <c r="D8" s="13" t="s">
        <v>20</v>
      </c>
      <c r="E8" s="14" t="s">
        <v>21</v>
      </c>
      <c r="F8" s="4" t="s">
        <v>22</v>
      </c>
    </row>
    <row r="9" spans="1:6" ht="12.95" customHeight="1">
      <c r="A9" s="173"/>
      <c r="B9" s="173"/>
      <c r="C9" s="173"/>
      <c r="D9" s="173"/>
      <c r="E9" s="173"/>
      <c r="F9" s="173"/>
    </row>
    <row r="10" spans="1:6" ht="12.95" customHeight="1">
      <c r="A10" s="56" t="s">
        <v>40</v>
      </c>
      <c r="B10" s="57" t="s">
        <v>99</v>
      </c>
      <c r="C10" s="58"/>
      <c r="D10" s="58"/>
      <c r="E10" s="59"/>
      <c r="F10" s="60"/>
    </row>
    <row r="11" spans="1:6" ht="69" customHeight="1">
      <c r="A11" s="61">
        <v>1</v>
      </c>
      <c r="B11" s="62" t="s">
        <v>100</v>
      </c>
      <c r="C11" s="63" t="s">
        <v>25</v>
      </c>
      <c r="D11" s="64">
        <v>1</v>
      </c>
      <c r="E11" s="65"/>
      <c r="F11" s="66"/>
    </row>
    <row r="12" spans="1:6" ht="12.95" customHeight="1">
      <c r="A12" s="67"/>
      <c r="B12" s="68"/>
      <c r="C12" s="69"/>
      <c r="D12" s="69"/>
      <c r="E12" s="70"/>
      <c r="F12" s="71"/>
    </row>
    <row r="13" spans="1:6" ht="12.95" customHeight="1">
      <c r="A13" s="56" t="s">
        <v>40</v>
      </c>
      <c r="B13" s="57" t="s">
        <v>101</v>
      </c>
      <c r="C13" s="72" t="s">
        <v>71</v>
      </c>
      <c r="D13" s="73">
        <v>1</v>
      </c>
      <c r="E13" s="74"/>
      <c r="F13" s="75">
        <f>E13*D13</f>
        <v>0</v>
      </c>
    </row>
    <row r="14" spans="1:6" ht="12.95" customHeight="1">
      <c r="A14" s="76"/>
      <c r="B14" s="76"/>
      <c r="C14" s="76"/>
      <c r="D14" s="76"/>
      <c r="E14" s="76"/>
      <c r="F14" s="76"/>
    </row>
    <row r="15" spans="1:6" ht="12.95" customHeight="1">
      <c r="A15" s="77"/>
      <c r="B15" s="78"/>
      <c r="C15" s="79"/>
      <c r="D15" s="80"/>
      <c r="E15" s="81"/>
      <c r="F15" s="81"/>
    </row>
    <row r="16" spans="1:6" ht="12.95" customHeight="1">
      <c r="A16" s="56" t="s">
        <v>42</v>
      </c>
      <c r="B16" s="57" t="s">
        <v>102</v>
      </c>
      <c r="C16" s="73"/>
      <c r="D16" s="73"/>
      <c r="E16" s="74"/>
      <c r="F16" s="75"/>
    </row>
    <row r="17" spans="1:6" ht="42.95" customHeight="1">
      <c r="A17" s="82">
        <v>1</v>
      </c>
      <c r="B17" s="83" t="s">
        <v>103</v>
      </c>
      <c r="C17" s="84" t="s">
        <v>25</v>
      </c>
      <c r="D17" s="85">
        <v>1</v>
      </c>
      <c r="E17" s="85"/>
      <c r="F17" s="85"/>
    </row>
    <row r="18" spans="1:6" ht="12.95" customHeight="1">
      <c r="A18" s="86">
        <v>2</v>
      </c>
      <c r="B18" s="87" t="s">
        <v>104</v>
      </c>
      <c r="C18" s="88" t="s">
        <v>25</v>
      </c>
      <c r="D18" s="89">
        <v>1</v>
      </c>
      <c r="E18" s="89"/>
      <c r="F18" s="89"/>
    </row>
    <row r="19" spans="1:6" ht="12.95" customHeight="1">
      <c r="A19" s="86">
        <v>3</v>
      </c>
      <c r="B19" s="87" t="s">
        <v>105</v>
      </c>
      <c r="C19" s="88" t="s">
        <v>25</v>
      </c>
      <c r="D19" s="89">
        <v>1</v>
      </c>
      <c r="E19" s="89"/>
      <c r="F19" s="89"/>
    </row>
    <row r="20" spans="1:6" ht="12.95" customHeight="1">
      <c r="A20" s="86">
        <v>4</v>
      </c>
      <c r="B20" s="87" t="s">
        <v>106</v>
      </c>
      <c r="C20" s="88" t="s">
        <v>25</v>
      </c>
      <c r="D20" s="89">
        <v>4</v>
      </c>
      <c r="E20" s="89"/>
      <c r="F20" s="89"/>
    </row>
    <row r="21" spans="1:6" ht="23.1" customHeight="1">
      <c r="A21" s="86">
        <v>5</v>
      </c>
      <c r="B21" s="87" t="s">
        <v>107</v>
      </c>
      <c r="C21" s="88" t="s">
        <v>25</v>
      </c>
      <c r="D21" s="89">
        <v>1</v>
      </c>
      <c r="E21" s="89"/>
      <c r="F21" s="89"/>
    </row>
    <row r="22" spans="1:6" ht="12.95" customHeight="1">
      <c r="A22" s="86">
        <v>6</v>
      </c>
      <c r="B22" s="87" t="s">
        <v>108</v>
      </c>
      <c r="C22" s="88" t="s">
        <v>25</v>
      </c>
      <c r="D22" s="89">
        <v>10</v>
      </c>
      <c r="E22" s="89"/>
      <c r="F22" s="89"/>
    </row>
    <row r="23" spans="1:6" ht="12.95" customHeight="1">
      <c r="A23" s="86">
        <v>7</v>
      </c>
      <c r="B23" s="87" t="s">
        <v>109</v>
      </c>
      <c r="C23" s="88" t="s">
        <v>25</v>
      </c>
      <c r="D23" s="89">
        <v>20</v>
      </c>
      <c r="E23" s="89"/>
      <c r="F23" s="89"/>
    </row>
    <row r="24" spans="1:6" ht="33" customHeight="1">
      <c r="A24" s="86">
        <v>8</v>
      </c>
      <c r="B24" s="87" t="s">
        <v>110</v>
      </c>
      <c r="C24" s="88" t="s">
        <v>71</v>
      </c>
      <c r="D24" s="89">
        <v>1</v>
      </c>
      <c r="E24" s="89"/>
      <c r="F24" s="89"/>
    </row>
    <row r="25" spans="1:6" ht="33" customHeight="1">
      <c r="A25" s="86">
        <v>9</v>
      </c>
      <c r="B25" s="87" t="s">
        <v>111</v>
      </c>
      <c r="C25" s="88" t="s">
        <v>71</v>
      </c>
      <c r="D25" s="89">
        <v>1</v>
      </c>
      <c r="E25" s="89"/>
      <c r="F25" s="89"/>
    </row>
    <row r="26" spans="1:6" ht="23.1" customHeight="1">
      <c r="A26" s="86">
        <v>10</v>
      </c>
      <c r="B26" s="87" t="s">
        <v>112</v>
      </c>
      <c r="C26" s="88" t="s">
        <v>71</v>
      </c>
      <c r="D26" s="89">
        <v>1</v>
      </c>
      <c r="E26" s="89"/>
      <c r="F26" s="89"/>
    </row>
    <row r="27" spans="1:6" ht="12.95" customHeight="1">
      <c r="A27" s="90">
        <v>11</v>
      </c>
      <c r="B27" s="91" t="s">
        <v>113</v>
      </c>
      <c r="C27" s="92" t="s">
        <v>71</v>
      </c>
      <c r="D27" s="80">
        <v>1</v>
      </c>
      <c r="E27" s="80"/>
      <c r="F27" s="80"/>
    </row>
    <row r="28" spans="1:6" ht="12.95" customHeight="1">
      <c r="A28" s="56" t="str">
        <f>A16</f>
        <v>0.2</v>
      </c>
      <c r="B28" s="57" t="s">
        <v>114</v>
      </c>
      <c r="C28" s="72" t="s">
        <v>71</v>
      </c>
      <c r="D28" s="73">
        <v>1</v>
      </c>
      <c r="E28" s="74"/>
      <c r="F28" s="75">
        <f>E28*D28</f>
        <v>0</v>
      </c>
    </row>
    <row r="29" spans="1:6" ht="12.95" customHeight="1">
      <c r="A29" s="76"/>
      <c r="B29" s="76"/>
      <c r="C29" s="76"/>
      <c r="D29" s="76"/>
      <c r="E29" s="76"/>
      <c r="F29" s="76"/>
    </row>
    <row r="30" spans="1:6" ht="12.95" customHeight="1">
      <c r="A30" s="77"/>
      <c r="B30" s="78"/>
      <c r="C30" s="79"/>
      <c r="D30" s="80"/>
      <c r="E30" s="81"/>
      <c r="F30" s="81"/>
    </row>
    <row r="31" spans="1:6" ht="12.95" customHeight="1">
      <c r="A31" s="56" t="s">
        <v>115</v>
      </c>
      <c r="B31" s="57" t="s">
        <v>116</v>
      </c>
      <c r="C31" s="73"/>
      <c r="D31" s="73"/>
      <c r="E31" s="74"/>
      <c r="F31" s="75"/>
    </row>
    <row r="32" spans="1:6" ht="42.95" customHeight="1">
      <c r="A32" s="82">
        <v>1</v>
      </c>
      <c r="B32" s="83" t="s">
        <v>117</v>
      </c>
      <c r="C32" s="84" t="s">
        <v>25</v>
      </c>
      <c r="D32" s="85">
        <v>1</v>
      </c>
      <c r="E32" s="85"/>
      <c r="F32" s="85"/>
    </row>
    <row r="33" spans="1:6" ht="12.95" customHeight="1">
      <c r="A33" s="86">
        <v>2</v>
      </c>
      <c r="B33" s="87" t="s">
        <v>118</v>
      </c>
      <c r="C33" s="88" t="s">
        <v>25</v>
      </c>
      <c r="D33" s="89">
        <v>1</v>
      </c>
      <c r="E33" s="89"/>
      <c r="F33" s="89"/>
    </row>
    <row r="34" spans="1:6" ht="12.95" customHeight="1">
      <c r="A34" s="86">
        <v>3</v>
      </c>
      <c r="B34" s="87" t="s">
        <v>106</v>
      </c>
      <c r="C34" s="88" t="s">
        <v>25</v>
      </c>
      <c r="D34" s="89">
        <v>2</v>
      </c>
      <c r="E34" s="89"/>
      <c r="F34" s="89"/>
    </row>
    <row r="35" spans="1:6" ht="23.1" customHeight="1">
      <c r="A35" s="86">
        <v>4</v>
      </c>
      <c r="B35" s="87" t="s">
        <v>107</v>
      </c>
      <c r="C35" s="88" t="s">
        <v>25</v>
      </c>
      <c r="D35" s="89">
        <v>1</v>
      </c>
      <c r="E35" s="89"/>
      <c r="F35" s="89"/>
    </row>
    <row r="36" spans="1:6" ht="12.95" customHeight="1">
      <c r="A36" s="86">
        <v>5</v>
      </c>
      <c r="B36" s="87" t="s">
        <v>108</v>
      </c>
      <c r="C36" s="88" t="s">
        <v>25</v>
      </c>
      <c r="D36" s="89">
        <v>5</v>
      </c>
      <c r="E36" s="89"/>
      <c r="F36" s="89"/>
    </row>
    <row r="37" spans="1:6" ht="12.95" customHeight="1">
      <c r="A37" s="86">
        <v>6</v>
      </c>
      <c r="B37" s="87" t="s">
        <v>109</v>
      </c>
      <c r="C37" s="88" t="s">
        <v>25</v>
      </c>
      <c r="D37" s="89">
        <v>11</v>
      </c>
      <c r="E37" s="89"/>
      <c r="F37" s="89"/>
    </row>
    <row r="38" spans="1:6" ht="33" customHeight="1">
      <c r="A38" s="86">
        <v>7</v>
      </c>
      <c r="B38" s="87" t="s">
        <v>110</v>
      </c>
      <c r="C38" s="88" t="s">
        <v>71</v>
      </c>
      <c r="D38" s="89">
        <v>1</v>
      </c>
      <c r="E38" s="89"/>
      <c r="F38" s="89"/>
    </row>
    <row r="39" spans="1:6" ht="33" customHeight="1">
      <c r="A39" s="86">
        <v>8</v>
      </c>
      <c r="B39" s="87" t="s">
        <v>111</v>
      </c>
      <c r="C39" s="88" t="s">
        <v>71</v>
      </c>
      <c r="D39" s="89">
        <v>1</v>
      </c>
      <c r="E39" s="89"/>
      <c r="F39" s="89"/>
    </row>
    <row r="40" spans="1:6" ht="23.1" customHeight="1">
      <c r="A40" s="86">
        <v>9</v>
      </c>
      <c r="B40" s="87" t="s">
        <v>112</v>
      </c>
      <c r="C40" s="88" t="s">
        <v>71</v>
      </c>
      <c r="D40" s="89">
        <v>1</v>
      </c>
      <c r="E40" s="89"/>
      <c r="F40" s="89"/>
    </row>
    <row r="41" spans="1:6" ht="12.95" customHeight="1">
      <c r="A41" s="86">
        <v>10</v>
      </c>
      <c r="B41" s="91" t="s">
        <v>113</v>
      </c>
      <c r="C41" s="92" t="s">
        <v>71</v>
      </c>
      <c r="D41" s="80">
        <v>1</v>
      </c>
      <c r="E41" s="89"/>
      <c r="F41" s="89"/>
    </row>
    <row r="42" spans="1:6" ht="23.1" customHeight="1">
      <c r="A42" s="90">
        <v>11</v>
      </c>
      <c r="B42" s="93" t="s">
        <v>112</v>
      </c>
      <c r="C42" s="94" t="s">
        <v>71</v>
      </c>
      <c r="D42" s="95">
        <v>1</v>
      </c>
      <c r="E42" s="80"/>
      <c r="F42" s="80"/>
    </row>
    <row r="43" spans="1:6" ht="12.95" customHeight="1">
      <c r="A43" s="56" t="str">
        <f>A31</f>
        <v>0.3</v>
      </c>
      <c r="B43" s="57" t="s">
        <v>114</v>
      </c>
      <c r="C43" s="72" t="s">
        <v>71</v>
      </c>
      <c r="D43" s="73">
        <v>1</v>
      </c>
      <c r="E43" s="74"/>
      <c r="F43" s="75">
        <f>E43*D43</f>
        <v>0</v>
      </c>
    </row>
    <row r="44" spans="1:6" ht="12.95" customHeight="1">
      <c r="A44" s="76"/>
      <c r="B44" s="76"/>
      <c r="C44" s="76"/>
      <c r="D44" s="76"/>
      <c r="E44" s="76"/>
      <c r="F44" s="76"/>
    </row>
    <row r="45" spans="1:6" ht="12.95" customHeight="1">
      <c r="A45" s="96"/>
      <c r="B45" s="96"/>
      <c r="C45" s="96"/>
      <c r="D45" s="96"/>
      <c r="E45" s="96"/>
      <c r="F45" s="96"/>
    </row>
    <row r="46" spans="1:6" ht="8.1" customHeight="1">
      <c r="A46" s="164"/>
      <c r="B46" s="165"/>
      <c r="C46" s="165"/>
      <c r="D46" s="165"/>
      <c r="E46" s="165"/>
      <c r="F46" s="166"/>
    </row>
    <row r="47" spans="1:6" ht="33" customHeight="1">
      <c r="A47" s="40" t="s">
        <v>40</v>
      </c>
      <c r="B47" s="41" t="s">
        <v>41</v>
      </c>
      <c r="C47" s="42"/>
      <c r="D47" s="43">
        <v>0.02</v>
      </c>
      <c r="E47" s="44">
        <f>SUM(F9:F45)</f>
        <v>0</v>
      </c>
      <c r="F47" s="45">
        <f>D47*E47</f>
        <v>0</v>
      </c>
    </row>
    <row r="48" spans="1:6" ht="23.1" customHeight="1">
      <c r="A48" s="40" t="s">
        <v>42</v>
      </c>
      <c r="B48" s="41" t="s">
        <v>43</v>
      </c>
      <c r="C48" s="42"/>
      <c r="D48" s="43">
        <v>0.02</v>
      </c>
      <c r="E48" s="44">
        <f>SUM(F9:F45)</f>
        <v>0</v>
      </c>
      <c r="F48" s="45">
        <f>D48*E48</f>
        <v>0</v>
      </c>
    </row>
    <row r="49" spans="1:6" ht="8.1" customHeight="1">
      <c r="A49" s="157"/>
      <c r="B49" s="157"/>
      <c r="C49" s="157"/>
      <c r="D49" s="157"/>
      <c r="E49" s="157"/>
      <c r="F49" s="157"/>
    </row>
  </sheetData>
  <mergeCells count="9">
    <mergeCell ref="A46:F46"/>
    <mergeCell ref="A49:F49"/>
    <mergeCell ref="A1:F2"/>
    <mergeCell ref="A3:F3"/>
    <mergeCell ref="B4:E4"/>
    <mergeCell ref="A5:F5"/>
    <mergeCell ref="B6:F6"/>
    <mergeCell ref="A7:F7"/>
    <mergeCell ref="A9:F9"/>
  </mergeCells>
  <pageMargins left="0.8" right="0.74791700000000005" top="0.74027799999999999" bottom="0.911111" header="0.51180599999999998" footer="0.5"/>
  <pageSetup orientation="portrait"/>
  <headerFooter>
    <oddFooter>&amp;R&amp;"Arial,Regular"&amp;8&amp;U&amp;K000000Stran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topLeftCell="A46" workbookViewId="0">
      <selection activeCell="K64" sqref="K64"/>
    </sheetView>
  </sheetViews>
  <sheetFormatPr defaultColWidth="8.85546875" defaultRowHeight="12.75" customHeight="1"/>
  <cols>
    <col min="1" max="1" width="4.85546875" customWidth="1"/>
    <col min="2" max="2" width="36.42578125" customWidth="1"/>
    <col min="3" max="3" width="6" customWidth="1"/>
    <col min="4" max="4" width="7.7109375" customWidth="1"/>
    <col min="5" max="5" width="10.42578125" customWidth="1"/>
    <col min="6" max="6" width="12" customWidth="1"/>
    <col min="7" max="256" width="8.85546875" customWidth="1"/>
  </cols>
  <sheetData>
    <row r="1" spans="1:6" ht="8.4499999999999993" customHeight="1">
      <c r="A1" s="175" t="s">
        <v>119</v>
      </c>
      <c r="B1" s="142"/>
      <c r="C1" s="142"/>
      <c r="D1" s="142"/>
      <c r="E1" s="142"/>
      <c r="F1" s="142"/>
    </row>
    <row r="2" spans="1:6" ht="8.4499999999999993" customHeight="1">
      <c r="A2" s="142"/>
      <c r="B2" s="142"/>
      <c r="C2" s="142"/>
      <c r="D2" s="142"/>
      <c r="E2" s="142"/>
      <c r="F2" s="142"/>
    </row>
    <row r="3" spans="1:6" ht="12.95" customHeight="1">
      <c r="A3" s="158"/>
      <c r="B3" s="158"/>
      <c r="C3" s="158"/>
      <c r="D3" s="158"/>
      <c r="E3" s="158"/>
      <c r="F3" s="158"/>
    </row>
    <row r="4" spans="1:6" ht="15" customHeight="1">
      <c r="A4" s="46"/>
      <c r="B4" s="152" t="s">
        <v>120</v>
      </c>
      <c r="C4" s="153"/>
      <c r="D4" s="153"/>
      <c r="E4" s="153"/>
      <c r="F4" s="47">
        <f>F16+F29+F41+F66+F52+F61</f>
        <v>0</v>
      </c>
    </row>
    <row r="5" spans="1:6" ht="12.95" customHeight="1">
      <c r="A5" s="159"/>
      <c r="B5" s="159"/>
      <c r="C5" s="159"/>
      <c r="D5" s="159"/>
      <c r="E5" s="159"/>
      <c r="F5" s="158"/>
    </row>
    <row r="6" spans="1:6" ht="51" customHeight="1">
      <c r="A6" s="48"/>
      <c r="B6" s="155" t="s">
        <v>121</v>
      </c>
      <c r="C6" s="156"/>
      <c r="D6" s="156"/>
      <c r="E6" s="156"/>
      <c r="F6" s="156"/>
    </row>
    <row r="7" spans="1:6" ht="12.95" customHeight="1">
      <c r="A7" s="158"/>
      <c r="B7" s="158"/>
      <c r="C7" s="158"/>
      <c r="D7" s="158"/>
      <c r="E7" s="158"/>
      <c r="F7" s="158"/>
    </row>
    <row r="8" spans="1:6" ht="12.95" customHeight="1">
      <c r="A8" s="1" t="s">
        <v>17</v>
      </c>
      <c r="B8" s="2" t="s">
        <v>18</v>
      </c>
      <c r="C8" s="13" t="s">
        <v>19</v>
      </c>
      <c r="D8" s="13" t="s">
        <v>20</v>
      </c>
      <c r="E8" s="14" t="s">
        <v>21</v>
      </c>
      <c r="F8" s="4" t="s">
        <v>22</v>
      </c>
    </row>
    <row r="9" spans="1:6" ht="12.95" customHeight="1">
      <c r="A9" s="173"/>
      <c r="B9" s="173"/>
      <c r="C9" s="173"/>
      <c r="D9" s="173"/>
      <c r="E9" s="173"/>
      <c r="F9" s="173"/>
    </row>
    <row r="10" spans="1:6" ht="12.95" customHeight="1">
      <c r="A10" s="15">
        <v>1</v>
      </c>
      <c r="B10" s="33" t="s">
        <v>122</v>
      </c>
      <c r="C10" s="17"/>
      <c r="D10" s="17"/>
      <c r="E10" s="17"/>
      <c r="F10" s="18"/>
    </row>
    <row r="11" spans="1:6" ht="29.85" customHeight="1">
      <c r="A11" s="97">
        <v>1</v>
      </c>
      <c r="B11" s="98" t="s">
        <v>123</v>
      </c>
      <c r="C11" s="21" t="s">
        <v>49</v>
      </c>
      <c r="D11" s="22">
        <v>10</v>
      </c>
      <c r="E11" s="23"/>
      <c r="F11" s="23">
        <f>E11*D11</f>
        <v>0</v>
      </c>
    </row>
    <row r="12" spans="1:6" ht="23.1" customHeight="1">
      <c r="A12" s="99">
        <v>2</v>
      </c>
      <c r="B12" s="11" t="s">
        <v>124</v>
      </c>
      <c r="C12" s="25" t="s">
        <v>25</v>
      </c>
      <c r="D12" s="26">
        <v>10</v>
      </c>
      <c r="E12" s="27"/>
      <c r="F12" s="27">
        <f>E12*D12</f>
        <v>0</v>
      </c>
    </row>
    <row r="13" spans="1:6" ht="42.95" customHeight="1">
      <c r="A13" s="99">
        <v>3</v>
      </c>
      <c r="B13" s="11" t="s">
        <v>125</v>
      </c>
      <c r="C13" s="25" t="s">
        <v>71</v>
      </c>
      <c r="D13" s="26">
        <v>1</v>
      </c>
      <c r="E13" s="27"/>
      <c r="F13" s="27">
        <f>E13*D13</f>
        <v>0</v>
      </c>
    </row>
    <row r="14" spans="1:6" ht="23.1" customHeight="1">
      <c r="A14" s="99">
        <v>4</v>
      </c>
      <c r="B14" s="11" t="s">
        <v>126</v>
      </c>
      <c r="C14" s="25" t="s">
        <v>25</v>
      </c>
      <c r="D14" s="26">
        <v>2</v>
      </c>
      <c r="E14" s="27"/>
      <c r="F14" s="27">
        <f>E14*D14</f>
        <v>0</v>
      </c>
    </row>
    <row r="15" spans="1:6" ht="33" customHeight="1">
      <c r="A15" s="100">
        <v>5</v>
      </c>
      <c r="B15" s="101" t="s">
        <v>127</v>
      </c>
      <c r="C15" s="30" t="s">
        <v>71</v>
      </c>
      <c r="D15" s="31">
        <v>1</v>
      </c>
      <c r="E15" s="32"/>
      <c r="F15" s="32">
        <f>E15*D15</f>
        <v>0</v>
      </c>
    </row>
    <row r="16" spans="1:6" ht="12.95" customHeight="1">
      <c r="A16" s="15">
        <f>A10</f>
        <v>1</v>
      </c>
      <c r="B16" s="16" t="s">
        <v>101</v>
      </c>
      <c r="C16" s="73"/>
      <c r="D16" s="73"/>
      <c r="E16" s="74"/>
      <c r="F16" s="75">
        <f>SUM(F10:F15)</f>
        <v>0</v>
      </c>
    </row>
    <row r="17" spans="1:6" ht="12.95" customHeight="1">
      <c r="A17" s="97"/>
      <c r="B17" s="102"/>
      <c r="C17" s="22"/>
      <c r="D17" s="22"/>
      <c r="E17" s="23"/>
      <c r="F17" s="23"/>
    </row>
    <row r="18" spans="1:6" ht="12.95" customHeight="1">
      <c r="A18" s="100"/>
      <c r="B18" s="103"/>
      <c r="C18" s="31"/>
      <c r="D18" s="31"/>
      <c r="E18" s="32"/>
      <c r="F18" s="32"/>
    </row>
    <row r="19" spans="1:6" ht="12.95" customHeight="1">
      <c r="A19" s="104">
        <v>2</v>
      </c>
      <c r="B19" s="105" t="s">
        <v>128</v>
      </c>
      <c r="C19" s="106"/>
      <c r="D19" s="106"/>
      <c r="E19" s="106"/>
      <c r="F19" s="107"/>
    </row>
    <row r="20" spans="1:6" ht="12.95" customHeight="1">
      <c r="A20" s="50">
        <v>1</v>
      </c>
      <c r="B20" s="11" t="s">
        <v>129</v>
      </c>
      <c r="C20" s="51" t="s">
        <v>25</v>
      </c>
      <c r="D20" s="42">
        <v>1</v>
      </c>
      <c r="E20" s="44"/>
      <c r="F20" s="45">
        <f t="shared" ref="F20:F28" si="0">E20*D20</f>
        <v>0</v>
      </c>
    </row>
    <row r="21" spans="1:6" ht="23.1" customHeight="1">
      <c r="A21" s="50">
        <v>2</v>
      </c>
      <c r="B21" s="11" t="s">
        <v>130</v>
      </c>
      <c r="C21" s="51" t="s">
        <v>25</v>
      </c>
      <c r="D21" s="42">
        <v>4</v>
      </c>
      <c r="E21" s="44"/>
      <c r="F21" s="45">
        <f t="shared" si="0"/>
        <v>0</v>
      </c>
    </row>
    <row r="22" spans="1:6" ht="12.95" customHeight="1">
      <c r="A22" s="50">
        <v>3</v>
      </c>
      <c r="B22" s="11" t="s">
        <v>131</v>
      </c>
      <c r="C22" s="51" t="s">
        <v>25</v>
      </c>
      <c r="D22" s="42">
        <v>1</v>
      </c>
      <c r="E22" s="44"/>
      <c r="F22" s="45">
        <f t="shared" si="0"/>
        <v>0</v>
      </c>
    </row>
    <row r="23" spans="1:6" ht="12.95" customHeight="1">
      <c r="A23" s="50">
        <v>4</v>
      </c>
      <c r="B23" s="11" t="s">
        <v>132</v>
      </c>
      <c r="C23" s="51" t="s">
        <v>25</v>
      </c>
      <c r="D23" s="42">
        <v>2</v>
      </c>
      <c r="E23" s="44"/>
      <c r="F23" s="45">
        <f t="shared" si="0"/>
        <v>0</v>
      </c>
    </row>
    <row r="24" spans="1:6" ht="42.95" customHeight="1">
      <c r="A24" s="50">
        <v>5</v>
      </c>
      <c r="B24" s="11" t="s">
        <v>133</v>
      </c>
      <c r="C24" s="51" t="s">
        <v>71</v>
      </c>
      <c r="D24" s="42">
        <v>4</v>
      </c>
      <c r="E24" s="44"/>
      <c r="F24" s="45">
        <f t="shared" si="0"/>
        <v>0</v>
      </c>
    </row>
    <row r="25" spans="1:6" ht="33" customHeight="1">
      <c r="A25" s="50">
        <v>6</v>
      </c>
      <c r="B25" s="11" t="s">
        <v>134</v>
      </c>
      <c r="C25" s="51" t="s">
        <v>25</v>
      </c>
      <c r="D25" s="42">
        <v>25</v>
      </c>
      <c r="E25" s="44"/>
      <c r="F25" s="45">
        <f t="shared" si="0"/>
        <v>0</v>
      </c>
    </row>
    <row r="26" spans="1:6" ht="33" customHeight="1">
      <c r="A26" s="50">
        <v>7</v>
      </c>
      <c r="B26" s="11" t="s">
        <v>135</v>
      </c>
      <c r="C26" s="51" t="s">
        <v>25</v>
      </c>
      <c r="D26" s="42">
        <v>15</v>
      </c>
      <c r="E26" s="44"/>
      <c r="F26" s="45">
        <f t="shared" si="0"/>
        <v>0</v>
      </c>
    </row>
    <row r="27" spans="1:6" ht="23.1" customHeight="1">
      <c r="A27" s="50">
        <v>8</v>
      </c>
      <c r="B27" s="11" t="s">
        <v>136</v>
      </c>
      <c r="C27" s="51" t="s">
        <v>25</v>
      </c>
      <c r="D27" s="42">
        <v>4</v>
      </c>
      <c r="E27" s="44"/>
      <c r="F27" s="45">
        <f t="shared" si="0"/>
        <v>0</v>
      </c>
    </row>
    <row r="28" spans="1:6" ht="23.1" customHeight="1">
      <c r="A28" s="108">
        <v>9</v>
      </c>
      <c r="B28" s="101" t="s">
        <v>137</v>
      </c>
      <c r="C28" s="109" t="s">
        <v>71</v>
      </c>
      <c r="D28" s="69">
        <v>1</v>
      </c>
      <c r="E28" s="70"/>
      <c r="F28" s="71">
        <f t="shared" si="0"/>
        <v>0</v>
      </c>
    </row>
    <row r="29" spans="1:6" ht="12.95" customHeight="1">
      <c r="A29" s="15">
        <f>A19</f>
        <v>2</v>
      </c>
      <c r="B29" s="16" t="s">
        <v>101</v>
      </c>
      <c r="C29" s="73"/>
      <c r="D29" s="73"/>
      <c r="E29" s="74"/>
      <c r="F29" s="75">
        <f>SUM(F20:F28)</f>
        <v>0</v>
      </c>
    </row>
    <row r="30" spans="1:6" ht="12.95" customHeight="1">
      <c r="A30" s="97"/>
      <c r="B30" s="102"/>
      <c r="C30" s="22"/>
      <c r="D30" s="22"/>
      <c r="E30" s="23"/>
      <c r="F30" s="23"/>
    </row>
    <row r="31" spans="1:6" ht="12.95" customHeight="1">
      <c r="A31" s="99"/>
      <c r="B31" s="12"/>
      <c r="C31" s="26"/>
      <c r="D31" s="26"/>
      <c r="E31" s="27"/>
      <c r="F31" s="27"/>
    </row>
    <row r="32" spans="1:6" ht="12.95" customHeight="1">
      <c r="A32" s="110">
        <v>4</v>
      </c>
      <c r="B32" s="2" t="s">
        <v>138</v>
      </c>
      <c r="C32" s="111"/>
      <c r="D32" s="111"/>
      <c r="E32" s="112"/>
      <c r="F32" s="113"/>
    </row>
    <row r="33" spans="1:6" ht="63" customHeight="1">
      <c r="A33" s="50">
        <v>1</v>
      </c>
      <c r="B33" s="11" t="s">
        <v>139</v>
      </c>
      <c r="C33" s="51" t="s">
        <v>25</v>
      </c>
      <c r="D33" s="114">
        <v>14</v>
      </c>
      <c r="E33" s="27"/>
      <c r="F33" s="115">
        <f>E33*D33</f>
        <v>0</v>
      </c>
    </row>
    <row r="34" spans="1:6" ht="63" customHeight="1">
      <c r="A34" s="50">
        <v>2</v>
      </c>
      <c r="B34" s="11" t="s">
        <v>140</v>
      </c>
      <c r="C34" s="51" t="s">
        <v>25</v>
      </c>
      <c r="D34" s="114">
        <v>4</v>
      </c>
      <c r="E34" s="27"/>
      <c r="F34" s="115">
        <f>E34*D34</f>
        <v>0</v>
      </c>
    </row>
    <row r="35" spans="1:6" ht="63" customHeight="1">
      <c r="A35" s="50">
        <v>3</v>
      </c>
      <c r="B35" s="11" t="s">
        <v>141</v>
      </c>
      <c r="C35" s="51" t="s">
        <v>25</v>
      </c>
      <c r="D35" s="114">
        <v>14</v>
      </c>
      <c r="E35" s="27"/>
      <c r="F35" s="115">
        <f>E35*D35</f>
        <v>0</v>
      </c>
    </row>
    <row r="36" spans="1:6" ht="23.1" customHeight="1">
      <c r="A36" s="50">
        <v>4</v>
      </c>
      <c r="B36" s="11" t="s">
        <v>142</v>
      </c>
      <c r="C36" s="51" t="s">
        <v>25</v>
      </c>
      <c r="D36" s="114">
        <v>1</v>
      </c>
      <c r="E36" s="27"/>
      <c r="F36" s="115">
        <f>E36*D36</f>
        <v>0</v>
      </c>
    </row>
    <row r="37" spans="1:6" ht="53.1" customHeight="1">
      <c r="A37" s="50">
        <v>5</v>
      </c>
      <c r="B37" s="11" t="s">
        <v>143</v>
      </c>
      <c r="C37" s="51" t="s">
        <v>49</v>
      </c>
      <c r="D37" s="114">
        <v>1170</v>
      </c>
      <c r="E37" s="27"/>
      <c r="F37" s="115">
        <f>E37*D37</f>
        <v>0</v>
      </c>
    </row>
    <row r="38" spans="1:6" ht="23.1" customHeight="1">
      <c r="A38" s="50">
        <v>6</v>
      </c>
      <c r="B38" s="11" t="s">
        <v>144</v>
      </c>
      <c r="C38" s="42"/>
      <c r="D38" s="114"/>
      <c r="E38" s="27"/>
      <c r="F38" s="115"/>
    </row>
    <row r="39" spans="1:6" ht="12.95" customHeight="1">
      <c r="A39" s="50"/>
      <c r="B39" s="11" t="s">
        <v>145</v>
      </c>
      <c r="C39" s="51" t="s">
        <v>49</v>
      </c>
      <c r="D39" s="114">
        <v>660</v>
      </c>
      <c r="E39" s="27"/>
      <c r="F39" s="115">
        <f>E39*D39</f>
        <v>0</v>
      </c>
    </row>
    <row r="40" spans="1:6" ht="12.95" customHeight="1">
      <c r="A40" s="108"/>
      <c r="B40" s="103"/>
      <c r="C40" s="69"/>
      <c r="D40" s="116"/>
      <c r="E40" s="32"/>
      <c r="F40" s="117"/>
    </row>
    <row r="41" spans="1:6" ht="12.95" customHeight="1">
      <c r="A41" s="15">
        <f>A32</f>
        <v>4</v>
      </c>
      <c r="B41" s="16" t="s">
        <v>101</v>
      </c>
      <c r="C41" s="73"/>
      <c r="D41" s="73"/>
      <c r="E41" s="74"/>
      <c r="F41" s="75">
        <f>SUM(F33:F39)</f>
        <v>0</v>
      </c>
    </row>
    <row r="42" spans="1:6" ht="12.95" customHeight="1">
      <c r="A42" s="118"/>
      <c r="B42" s="102"/>
      <c r="C42" s="64"/>
      <c r="D42" s="119"/>
      <c r="E42" s="23"/>
      <c r="F42" s="120"/>
    </row>
    <row r="43" spans="1:6" ht="12.95" customHeight="1">
      <c r="A43" s="108"/>
      <c r="B43" s="103"/>
      <c r="C43" s="69"/>
      <c r="D43" s="116"/>
      <c r="E43" s="32"/>
      <c r="F43" s="117"/>
    </row>
    <row r="44" spans="1:6" ht="12.95" customHeight="1">
      <c r="A44" s="15">
        <v>5</v>
      </c>
      <c r="B44" s="33" t="s">
        <v>146</v>
      </c>
      <c r="C44" s="17"/>
      <c r="D44" s="17"/>
      <c r="E44" s="17"/>
      <c r="F44" s="18"/>
    </row>
    <row r="45" spans="1:6" ht="33" customHeight="1">
      <c r="A45" s="118">
        <v>1</v>
      </c>
      <c r="B45" s="98" t="s">
        <v>147</v>
      </c>
      <c r="C45" s="63" t="s">
        <v>25</v>
      </c>
      <c r="D45" s="64">
        <v>1</v>
      </c>
      <c r="E45" s="65"/>
      <c r="F45" s="121">
        <f t="shared" ref="F45:F51" si="1">E45*D45</f>
        <v>0</v>
      </c>
    </row>
    <row r="46" spans="1:6" ht="33" customHeight="1">
      <c r="A46" s="50">
        <v>2</v>
      </c>
      <c r="B46" s="11" t="s">
        <v>148</v>
      </c>
      <c r="C46" s="51" t="s">
        <v>49</v>
      </c>
      <c r="D46" s="42">
        <v>45</v>
      </c>
      <c r="E46" s="44"/>
      <c r="F46" s="45">
        <f t="shared" si="1"/>
        <v>0</v>
      </c>
    </row>
    <row r="47" spans="1:6" ht="33" customHeight="1">
      <c r="A47" s="50">
        <v>3</v>
      </c>
      <c r="B47" s="11" t="s">
        <v>149</v>
      </c>
      <c r="C47" s="51" t="s">
        <v>49</v>
      </c>
      <c r="D47" s="42">
        <v>20</v>
      </c>
      <c r="E47" s="44"/>
      <c r="F47" s="45">
        <f t="shared" si="1"/>
        <v>0</v>
      </c>
    </row>
    <row r="48" spans="1:6" ht="23.1" customHeight="1">
      <c r="A48" s="50">
        <v>4</v>
      </c>
      <c r="B48" s="11" t="s">
        <v>150</v>
      </c>
      <c r="C48" s="51" t="s">
        <v>25</v>
      </c>
      <c r="D48" s="42">
        <v>1</v>
      </c>
      <c r="E48" s="44"/>
      <c r="F48" s="45">
        <f t="shared" si="1"/>
        <v>0</v>
      </c>
    </row>
    <row r="49" spans="1:6" ht="23.1" customHeight="1">
      <c r="A49" s="50">
        <v>5</v>
      </c>
      <c r="B49" s="11" t="s">
        <v>151</v>
      </c>
      <c r="C49" s="51" t="s">
        <v>25</v>
      </c>
      <c r="D49" s="42">
        <v>3</v>
      </c>
      <c r="E49" s="44"/>
      <c r="F49" s="45">
        <f t="shared" si="1"/>
        <v>0</v>
      </c>
    </row>
    <row r="50" spans="1:6" ht="23.1" customHeight="1">
      <c r="A50" s="50">
        <v>6</v>
      </c>
      <c r="B50" s="11" t="s">
        <v>152</v>
      </c>
      <c r="C50" s="51" t="s">
        <v>25</v>
      </c>
      <c r="D50" s="42">
        <v>2</v>
      </c>
      <c r="E50" s="44"/>
      <c r="F50" s="45">
        <f t="shared" si="1"/>
        <v>0</v>
      </c>
    </row>
    <row r="51" spans="1:6" ht="12.95" customHeight="1">
      <c r="A51" s="108"/>
      <c r="B51" s="101" t="s">
        <v>153</v>
      </c>
      <c r="C51" s="109" t="s">
        <v>49</v>
      </c>
      <c r="D51" s="69">
        <v>80</v>
      </c>
      <c r="E51" s="70"/>
      <c r="F51" s="71">
        <f t="shared" si="1"/>
        <v>0</v>
      </c>
    </row>
    <row r="52" spans="1:6" ht="12.95" customHeight="1">
      <c r="A52" s="15">
        <f>A44</f>
        <v>5</v>
      </c>
      <c r="B52" s="16" t="s">
        <v>101</v>
      </c>
      <c r="C52" s="73"/>
      <c r="D52" s="73"/>
      <c r="E52" s="74"/>
      <c r="F52" s="75">
        <f>SUM(F45:F51)</f>
        <v>0</v>
      </c>
    </row>
    <row r="53" spans="1:6" ht="12.95" customHeight="1">
      <c r="A53" s="122"/>
      <c r="B53" s="123"/>
      <c r="C53" s="124"/>
      <c r="D53" s="125"/>
      <c r="E53" s="38"/>
      <c r="F53" s="126"/>
    </row>
    <row r="54" spans="1:6" ht="12.95" customHeight="1">
      <c r="A54" s="15">
        <v>6</v>
      </c>
      <c r="B54" s="33" t="s">
        <v>154</v>
      </c>
      <c r="C54" s="17"/>
      <c r="D54" s="17"/>
      <c r="E54" s="17"/>
      <c r="F54" s="18"/>
    </row>
    <row r="55" spans="1:6" ht="12.95" customHeight="1">
      <c r="A55" s="118"/>
      <c r="B55" s="102"/>
      <c r="C55" s="64"/>
      <c r="D55" s="64"/>
      <c r="E55" s="65"/>
      <c r="F55" s="121"/>
    </row>
    <row r="56" spans="1:6" ht="83.1" customHeight="1">
      <c r="A56" s="50">
        <v>1</v>
      </c>
      <c r="B56" s="11" t="s">
        <v>155</v>
      </c>
      <c r="C56" s="51" t="s">
        <v>71</v>
      </c>
      <c r="D56" s="42">
        <v>1</v>
      </c>
      <c r="E56" s="44"/>
      <c r="F56" s="45">
        <f>E56*D56</f>
        <v>0</v>
      </c>
    </row>
    <row r="57" spans="1:6" ht="23.1" customHeight="1">
      <c r="A57" s="50">
        <v>2</v>
      </c>
      <c r="B57" s="11" t="s">
        <v>156</v>
      </c>
      <c r="C57" s="51" t="s">
        <v>25</v>
      </c>
      <c r="D57" s="42">
        <v>12</v>
      </c>
      <c r="E57" s="44">
        <v>0</v>
      </c>
      <c r="F57" s="45">
        <f>E57*D57</f>
        <v>0</v>
      </c>
    </row>
    <row r="58" spans="1:6" ht="12.95" customHeight="1">
      <c r="A58" s="50">
        <v>3</v>
      </c>
      <c r="B58" s="11" t="s">
        <v>157</v>
      </c>
      <c r="C58" s="51" t="s">
        <v>25</v>
      </c>
      <c r="D58" s="42">
        <v>1</v>
      </c>
      <c r="E58" s="44"/>
      <c r="F58" s="45">
        <f>E58*D58</f>
        <v>0</v>
      </c>
    </row>
    <row r="59" spans="1:6" ht="12.95" customHeight="1">
      <c r="A59" s="50">
        <v>4</v>
      </c>
      <c r="B59" s="11" t="s">
        <v>158</v>
      </c>
      <c r="C59" s="51" t="s">
        <v>49</v>
      </c>
      <c r="D59" s="42">
        <v>96</v>
      </c>
      <c r="E59" s="44"/>
      <c r="F59" s="45">
        <f>E59*D59</f>
        <v>0</v>
      </c>
    </row>
    <row r="60" spans="1:6" ht="23.1" customHeight="1">
      <c r="A60" s="108">
        <v>5</v>
      </c>
      <c r="B60" s="101" t="s">
        <v>159</v>
      </c>
      <c r="C60" s="109" t="s">
        <v>71</v>
      </c>
      <c r="D60" s="69">
        <v>1</v>
      </c>
      <c r="E60" s="70"/>
      <c r="F60" s="71">
        <f>E60*D60</f>
        <v>0</v>
      </c>
    </row>
    <row r="61" spans="1:6" ht="12.95" customHeight="1">
      <c r="A61" s="15">
        <f>A54</f>
        <v>6</v>
      </c>
      <c r="B61" s="16" t="s">
        <v>101</v>
      </c>
      <c r="C61" s="73"/>
      <c r="D61" s="73"/>
      <c r="E61" s="74"/>
      <c r="F61" s="75">
        <f>SUM(F56:F60)</f>
        <v>0</v>
      </c>
    </row>
    <row r="62" spans="1:6" ht="12.95" customHeight="1">
      <c r="A62" s="118"/>
      <c r="B62" s="102"/>
      <c r="C62" s="64"/>
      <c r="D62" s="119"/>
      <c r="E62" s="23"/>
      <c r="F62" s="120"/>
    </row>
    <row r="63" spans="1:6" ht="8.1" customHeight="1">
      <c r="A63" s="174"/>
      <c r="B63" s="174"/>
      <c r="C63" s="174"/>
      <c r="D63" s="174"/>
      <c r="E63" s="174"/>
      <c r="F63" s="174"/>
    </row>
    <row r="64" spans="1:6" ht="33" customHeight="1">
      <c r="A64" s="40" t="s">
        <v>40</v>
      </c>
      <c r="B64" s="41" t="s">
        <v>160</v>
      </c>
      <c r="C64" s="42"/>
      <c r="D64" s="43">
        <v>0.02</v>
      </c>
      <c r="E64" s="44">
        <f>F41+F29+F16+F52+F61</f>
        <v>0</v>
      </c>
      <c r="F64" s="45">
        <f>D64*E64</f>
        <v>0</v>
      </c>
    </row>
    <row r="65" spans="1:6" ht="23.1" customHeight="1">
      <c r="A65" s="127" t="s">
        <v>42</v>
      </c>
      <c r="B65" s="128" t="s">
        <v>43</v>
      </c>
      <c r="C65" s="69"/>
      <c r="D65" s="129">
        <v>0.04</v>
      </c>
      <c r="E65" s="70">
        <f>F41+F29+F16+F52+F61</f>
        <v>0</v>
      </c>
      <c r="F65" s="71">
        <f>D65*E65</f>
        <v>0</v>
      </c>
    </row>
    <row r="66" spans="1:6" ht="12.95" customHeight="1">
      <c r="A66" s="15">
        <v>7</v>
      </c>
      <c r="B66" s="16" t="s">
        <v>101</v>
      </c>
      <c r="C66" s="73"/>
      <c r="D66" s="73"/>
      <c r="E66" s="74"/>
      <c r="F66" s="75">
        <f>F65+F64</f>
        <v>0</v>
      </c>
    </row>
  </sheetData>
  <mergeCells count="8">
    <mergeCell ref="A7:F7"/>
    <mergeCell ref="A9:F9"/>
    <mergeCell ref="A63:F63"/>
    <mergeCell ref="A1:F2"/>
    <mergeCell ref="A3:F3"/>
    <mergeCell ref="B4:E4"/>
    <mergeCell ref="A5:F5"/>
    <mergeCell ref="B6:F6"/>
  </mergeCells>
  <pageMargins left="0.78740200000000005" right="0.748031" top="0.748031" bottom="0.90551199999999998" header="0.51181100000000002" footer="0.51181100000000002"/>
  <pageSetup orientation="portrait"/>
  <headerFooter>
    <oddFooter>&amp;R&amp;"Arial,Regular"&amp;8&amp;U&amp;K000000Stran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topLeftCell="A10" workbookViewId="0">
      <selection activeCell="E8" sqref="E8:E19"/>
    </sheetView>
  </sheetViews>
  <sheetFormatPr defaultColWidth="8.85546875" defaultRowHeight="12.75" customHeight="1"/>
  <cols>
    <col min="1" max="1" width="4.85546875" customWidth="1"/>
    <col min="2" max="2" width="37.7109375" customWidth="1"/>
    <col min="3" max="3" width="6" customWidth="1"/>
    <col min="4" max="4" width="7.7109375" customWidth="1"/>
    <col min="5" max="5" width="8.85546875" customWidth="1"/>
    <col min="6" max="6" width="10.42578125" customWidth="1"/>
    <col min="7" max="256" width="8.85546875" customWidth="1"/>
  </cols>
  <sheetData>
    <row r="1" spans="1:6" ht="8.4499999999999993" customHeight="1">
      <c r="A1" s="141" t="s">
        <v>161</v>
      </c>
      <c r="B1" s="142"/>
      <c r="C1" s="142"/>
      <c r="D1" s="142"/>
      <c r="E1" s="142"/>
      <c r="F1" s="142"/>
    </row>
    <row r="2" spans="1:6" ht="8.4499999999999993" customHeight="1">
      <c r="A2" s="142"/>
      <c r="B2" s="142"/>
      <c r="C2" s="142"/>
      <c r="D2" s="142"/>
      <c r="E2" s="142"/>
      <c r="F2" s="142"/>
    </row>
    <row r="3" spans="1:6" ht="12.95" customHeight="1">
      <c r="A3" s="158"/>
      <c r="B3" s="158"/>
      <c r="C3" s="158"/>
      <c r="D3" s="158"/>
      <c r="E3" s="158"/>
      <c r="F3" s="158"/>
    </row>
    <row r="4" spans="1:6" ht="15" customHeight="1">
      <c r="A4" s="46"/>
      <c r="B4" s="152" t="s">
        <v>162</v>
      </c>
      <c r="C4" s="153"/>
      <c r="D4" s="153"/>
      <c r="E4" s="153"/>
      <c r="F4" s="130">
        <f>SUM(F8:F22)</f>
        <v>0</v>
      </c>
    </row>
    <row r="5" spans="1:6" ht="12.95" customHeight="1">
      <c r="A5" s="159"/>
      <c r="B5" s="159"/>
      <c r="C5" s="159"/>
      <c r="D5" s="159"/>
      <c r="E5" s="159"/>
      <c r="F5" s="158"/>
    </row>
    <row r="6" spans="1:6" ht="99.95" customHeight="1">
      <c r="A6" s="55"/>
      <c r="B6" s="155" t="s">
        <v>163</v>
      </c>
      <c r="C6" s="156"/>
      <c r="D6" s="156"/>
      <c r="E6" s="156"/>
      <c r="F6" s="156"/>
    </row>
    <row r="7" spans="1:6" ht="12.95" customHeight="1">
      <c r="A7" s="1" t="s">
        <v>17</v>
      </c>
      <c r="B7" s="2" t="s">
        <v>18</v>
      </c>
      <c r="C7" s="13" t="s">
        <v>19</v>
      </c>
      <c r="D7" s="13" t="s">
        <v>20</v>
      </c>
      <c r="E7" s="14" t="s">
        <v>21</v>
      </c>
      <c r="F7" s="4" t="s">
        <v>22</v>
      </c>
    </row>
    <row r="8" spans="1:6" ht="63" customHeight="1">
      <c r="A8" s="50">
        <v>1</v>
      </c>
      <c r="B8" s="41" t="s">
        <v>164</v>
      </c>
      <c r="C8" s="51" t="s">
        <v>49</v>
      </c>
      <c r="D8" s="42">
        <v>20</v>
      </c>
      <c r="E8" s="44"/>
      <c r="F8" s="45">
        <f t="shared" ref="F8:F16" si="0">E8*D8</f>
        <v>0</v>
      </c>
    </row>
    <row r="9" spans="1:6" ht="12.95" customHeight="1">
      <c r="A9" s="50">
        <v>2</v>
      </c>
      <c r="B9" s="41" t="s">
        <v>165</v>
      </c>
      <c r="C9" s="51" t="s">
        <v>49</v>
      </c>
      <c r="D9" s="42">
        <v>0</v>
      </c>
      <c r="E9" s="44"/>
      <c r="F9" s="45">
        <f t="shared" si="0"/>
        <v>0</v>
      </c>
    </row>
    <row r="10" spans="1:6" ht="33" customHeight="1">
      <c r="A10" s="50">
        <v>3</v>
      </c>
      <c r="B10" s="41" t="s">
        <v>166</v>
      </c>
      <c r="C10" s="51" t="s">
        <v>25</v>
      </c>
      <c r="D10" s="42">
        <v>4</v>
      </c>
      <c r="E10" s="44"/>
      <c r="F10" s="45">
        <f t="shared" si="0"/>
        <v>0</v>
      </c>
    </row>
    <row r="11" spans="1:6" ht="53.1" customHeight="1">
      <c r="A11" s="50">
        <v>4</v>
      </c>
      <c r="B11" s="41" t="s">
        <v>167</v>
      </c>
      <c r="C11" s="51" t="s">
        <v>49</v>
      </c>
      <c r="D11" s="42">
        <v>10</v>
      </c>
      <c r="E11" s="44"/>
      <c r="F11" s="45">
        <f t="shared" si="0"/>
        <v>0</v>
      </c>
    </row>
    <row r="12" spans="1:6" ht="33" customHeight="1">
      <c r="A12" s="50">
        <v>5</v>
      </c>
      <c r="B12" s="41" t="s">
        <v>168</v>
      </c>
      <c r="C12" s="51" t="s">
        <v>25</v>
      </c>
      <c r="D12" s="42">
        <v>4</v>
      </c>
      <c r="E12" s="44"/>
      <c r="F12" s="45">
        <f t="shared" si="0"/>
        <v>0</v>
      </c>
    </row>
    <row r="13" spans="1:6" ht="53.1" customHeight="1">
      <c r="A13" s="50">
        <v>6</v>
      </c>
      <c r="B13" s="41" t="s">
        <v>169</v>
      </c>
      <c r="C13" s="51" t="s">
        <v>25</v>
      </c>
      <c r="D13" s="42">
        <v>6</v>
      </c>
      <c r="E13" s="44"/>
      <c r="F13" s="45">
        <f t="shared" si="0"/>
        <v>0</v>
      </c>
    </row>
    <row r="14" spans="1:6" ht="42.95" customHeight="1">
      <c r="A14" s="50">
        <v>7</v>
      </c>
      <c r="B14" s="41" t="s">
        <v>170</v>
      </c>
      <c r="C14" s="51" t="s">
        <v>25</v>
      </c>
      <c r="D14" s="42">
        <v>1</v>
      </c>
      <c r="E14" s="44"/>
      <c r="F14" s="45">
        <f t="shared" si="0"/>
        <v>0</v>
      </c>
    </row>
    <row r="15" spans="1:6" ht="42.95" customHeight="1">
      <c r="A15" s="50">
        <v>8</v>
      </c>
      <c r="B15" s="41" t="s">
        <v>171</v>
      </c>
      <c r="C15" s="51" t="s">
        <v>25</v>
      </c>
      <c r="D15" s="42">
        <v>3</v>
      </c>
      <c r="E15" s="44"/>
      <c r="F15" s="45">
        <f t="shared" si="0"/>
        <v>0</v>
      </c>
    </row>
    <row r="16" spans="1:6" ht="23.1" customHeight="1">
      <c r="A16" s="50">
        <v>9</v>
      </c>
      <c r="B16" s="41" t="s">
        <v>172</v>
      </c>
      <c r="C16" s="51" t="s">
        <v>75</v>
      </c>
      <c r="D16" s="42">
        <v>1</v>
      </c>
      <c r="E16" s="44"/>
      <c r="F16" s="45">
        <f t="shared" si="0"/>
        <v>0</v>
      </c>
    </row>
    <row r="17" spans="1:6" ht="53.1" customHeight="1">
      <c r="A17" s="50">
        <v>10</v>
      </c>
      <c r="B17" s="41" t="s">
        <v>173</v>
      </c>
      <c r="C17" s="42"/>
      <c r="D17" s="42"/>
      <c r="E17" s="44"/>
      <c r="F17" s="45"/>
    </row>
    <row r="18" spans="1:6" ht="13.15" customHeight="1">
      <c r="A18" s="50">
        <v>11</v>
      </c>
      <c r="B18" s="41" t="s">
        <v>174</v>
      </c>
      <c r="C18" s="51" t="s">
        <v>49</v>
      </c>
      <c r="D18" s="42">
        <v>10</v>
      </c>
      <c r="E18" s="44"/>
      <c r="F18" s="45">
        <f>E18*D18</f>
        <v>0</v>
      </c>
    </row>
    <row r="19" spans="1:6" ht="13.15" customHeight="1">
      <c r="A19" s="50">
        <v>12</v>
      </c>
      <c r="B19" s="41" t="s">
        <v>175</v>
      </c>
      <c r="C19" s="51" t="s">
        <v>49</v>
      </c>
      <c r="D19" s="42">
        <v>10</v>
      </c>
      <c r="E19" s="44"/>
      <c r="F19" s="45">
        <f>E19*D19</f>
        <v>0</v>
      </c>
    </row>
    <row r="20" spans="1:6" ht="8.1" customHeight="1">
      <c r="A20" s="174"/>
      <c r="B20" s="174"/>
      <c r="C20" s="174"/>
      <c r="D20" s="174"/>
      <c r="E20" s="174"/>
      <c r="F20" s="174"/>
    </row>
    <row r="21" spans="1:6" ht="42.95" customHeight="1">
      <c r="A21" s="40" t="s">
        <v>40</v>
      </c>
      <c r="B21" s="41" t="s">
        <v>176</v>
      </c>
      <c r="C21" s="42"/>
      <c r="D21" s="43">
        <v>0.02</v>
      </c>
      <c r="E21" s="44">
        <f>SUM(F8:F19)</f>
        <v>0</v>
      </c>
      <c r="F21" s="45">
        <f>D21*E21</f>
        <v>0</v>
      </c>
    </row>
    <row r="22" spans="1:6" ht="12.95" customHeight="1">
      <c r="A22" s="40" t="s">
        <v>42</v>
      </c>
      <c r="B22" s="41" t="s">
        <v>76</v>
      </c>
      <c r="C22" s="42"/>
      <c r="D22" s="43">
        <v>0.02</v>
      </c>
      <c r="E22" s="44">
        <f>SUM(F8:F19)</f>
        <v>0</v>
      </c>
      <c r="F22" s="45">
        <f>D22*E22</f>
        <v>0</v>
      </c>
    </row>
    <row r="23" spans="1:6" ht="8.1" customHeight="1">
      <c r="A23" s="174"/>
      <c r="B23" s="174"/>
      <c r="C23" s="174"/>
      <c r="D23" s="174"/>
      <c r="E23" s="174"/>
      <c r="F23" s="174"/>
    </row>
    <row r="24" spans="1:6" ht="15" customHeight="1">
      <c r="A24" s="131"/>
      <c r="B24" s="132"/>
      <c r="C24" s="133"/>
      <c r="D24" s="133"/>
      <c r="E24" s="133"/>
      <c r="F24" s="133"/>
    </row>
  </sheetData>
  <mergeCells count="7">
    <mergeCell ref="A20:F20"/>
    <mergeCell ref="A23:F23"/>
    <mergeCell ref="A1:F2"/>
    <mergeCell ref="A3:F3"/>
    <mergeCell ref="B4:E4"/>
    <mergeCell ref="A5:F5"/>
    <mergeCell ref="B6:F6"/>
  </mergeCells>
  <pageMargins left="0.78740200000000005" right="0.748031" top="0.748031" bottom="0.90551199999999998" header="0.51181100000000002" footer="0.51181100000000002"/>
  <pageSetup orientation="portrait"/>
  <headerFooter>
    <oddFooter>&amp;R&amp;"Arial,Regular"&amp;8&amp;U&amp;K000000Stran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_REKAPITULACIJA_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</dc:creator>
  <cp:lastModifiedBy>Aleš</cp:lastModifiedBy>
  <dcterms:created xsi:type="dcterms:W3CDTF">2019-03-21T07:37:50Z</dcterms:created>
  <dcterms:modified xsi:type="dcterms:W3CDTF">2019-05-01T15:47:44Z</dcterms:modified>
</cp:coreProperties>
</file>