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958" activeTab="0"/>
  </bookViews>
  <sheets>
    <sheet name="rekapitulacija" sheetId="1" r:id="rId1"/>
    <sheet name="Preddela" sheetId="2" r:id="rId2"/>
    <sheet name="Zemeljska dela" sheetId="3" r:id="rId3"/>
    <sheet name="Tesarska dela" sheetId="4" r:id="rId4"/>
    <sheet name="Betonska dela" sheetId="5" r:id="rId5"/>
    <sheet name="Zidarska dela" sheetId="6" r:id="rId6"/>
    <sheet name="Rušitvena dela" sheetId="7" r:id="rId7"/>
    <sheet name="Kanalizacija" sheetId="8" r:id="rId8"/>
    <sheet name="dostopna cesta " sheetId="9" r:id="rId9"/>
    <sheet name="Ključavničarska dela" sheetId="10" r:id="rId10"/>
    <sheet name="kleparska dela" sheetId="11" r:id="rId11"/>
    <sheet name="Alu dela" sheetId="12" r:id="rId12"/>
    <sheet name="kamnoseška " sheetId="13" r:id="rId13"/>
    <sheet name="klopi" sheetId="14" r:id="rId14"/>
    <sheet name="strojne instalacije" sheetId="15" r:id="rId15"/>
    <sheet name="elektro 4.etaža" sheetId="16" r:id="rId16"/>
    <sheet name="List1" sheetId="17" r:id="rId17"/>
  </sheets>
  <definedNames>
    <definedName name="_xlnm.Print_Area" localSheetId="11">'Alu dela'!$A$1:$K$11</definedName>
    <definedName name="_xlnm.Print_Area" localSheetId="4">'Betonska dela'!$A$1:$K$73</definedName>
    <definedName name="_xlnm.Print_Area" localSheetId="8">'dostopna cesta '!$A$1:$K$31</definedName>
    <definedName name="_xlnm.Print_Area" localSheetId="12">'kamnoseška '!$A$1:$K$70</definedName>
    <definedName name="_xlnm.Print_Area" localSheetId="7">'Kanalizacija'!$A$1:$F$70</definedName>
    <definedName name="_xlnm.Print_Area" localSheetId="9">'Ključavničarska dela'!$A$1:$K$31</definedName>
    <definedName name="_xlnm.Print_Area" localSheetId="13">'klopi'!$A$1:$K$18</definedName>
    <definedName name="_xlnm.Print_Area" localSheetId="1">'Preddela'!$A$1:$F$7</definedName>
    <definedName name="_xlnm.Print_Area" localSheetId="6">'Rušitvena dela'!$A$1:$G$29</definedName>
    <definedName name="_xlnm.Print_Area" localSheetId="5">'Zidarska dela'!$A$1:$G$34</definedName>
  </definedNames>
  <calcPr fullCalcOnLoad="1"/>
</workbook>
</file>

<file path=xl/sharedStrings.xml><?xml version="1.0" encoding="utf-8"?>
<sst xmlns="http://schemas.openxmlformats.org/spreadsheetml/2006/main" count="870" uniqueCount="364">
  <si>
    <t>objekt:</t>
  </si>
  <si>
    <t xml:space="preserve">ŽARNO POKOPALIŠČE STARA GORA </t>
  </si>
  <si>
    <t>NAROČNIK:</t>
  </si>
  <si>
    <t xml:space="preserve">MESTNA OBČINA NOVA GORICA </t>
  </si>
  <si>
    <t>SKUPNA REKAPITULACIJA</t>
  </si>
  <si>
    <t>1/I.</t>
  </si>
  <si>
    <t>GRADBENA DELA</t>
  </si>
  <si>
    <t>A.</t>
  </si>
  <si>
    <t>PRIPRAVLJALNA DELA</t>
  </si>
  <si>
    <t>B.</t>
  </si>
  <si>
    <t>ZEMELJSKA DELA</t>
  </si>
  <si>
    <t>C.</t>
  </si>
  <si>
    <t>TESARSKA DELA</t>
  </si>
  <si>
    <t>D.</t>
  </si>
  <si>
    <t>BETONSKA DELA</t>
  </si>
  <si>
    <t>E.</t>
  </si>
  <si>
    <t>ZIDARSKA DELA</t>
  </si>
  <si>
    <t>F.</t>
  </si>
  <si>
    <t xml:space="preserve">RUŠITVENA DELA </t>
  </si>
  <si>
    <t>G.</t>
  </si>
  <si>
    <t>KANALIZACIJA</t>
  </si>
  <si>
    <t>H.</t>
  </si>
  <si>
    <t>DOSTOPNE POTI</t>
  </si>
  <si>
    <t>1/I. GRADBENA DELA SKUPAJ:</t>
  </si>
  <si>
    <t>1/II.</t>
  </si>
  <si>
    <t>OBRTNIŠKA DELA</t>
  </si>
  <si>
    <t>KLJUČAVNIČARSKA DELA</t>
  </si>
  <si>
    <t>ALU DELA</t>
  </si>
  <si>
    <t xml:space="preserve">D. </t>
  </si>
  <si>
    <t>KAMNOSEŠKA DELA</t>
  </si>
  <si>
    <t>E .</t>
  </si>
  <si>
    <t>KLOPI</t>
  </si>
  <si>
    <t>1/II. OBRTNIŠKA DELA SKUPAJ:</t>
  </si>
  <si>
    <t>1. GRADBENA+OBRTNIŠKA DELA SKUPAJ:</t>
  </si>
  <si>
    <t xml:space="preserve">2.INSTALACIJE </t>
  </si>
  <si>
    <t xml:space="preserve">2/I. </t>
  </si>
  <si>
    <t>STROJNE INSTALACIJE</t>
  </si>
  <si>
    <t>2/II.</t>
  </si>
  <si>
    <t>ELEKTRO INSTALACIJE</t>
  </si>
  <si>
    <t>2. SKUPAJ:</t>
  </si>
  <si>
    <t>1.+2. SKUPAJ:</t>
  </si>
  <si>
    <t>I.</t>
  </si>
  <si>
    <t>1.</t>
  </si>
  <si>
    <t>kos</t>
  </si>
  <si>
    <t>2.</t>
  </si>
  <si>
    <t xml:space="preserve">Zakoličba zemeljskih, talnih in stenskih glavnih primarnih obstoječih komunalnih in inštalacijskih vodov na območju celotne gradbene parcele v skladu z ZGO: elektro vod, telefon, vodovod, kanalizacija, optični kabel: zakoličbo ob prisotnosti izvajalca gradbeno obrtniških del ali zemeljskih del izvedejo upravljalci posameznih vodov pred pričetkom gradnje. </t>
  </si>
  <si>
    <t>kpl</t>
  </si>
  <si>
    <t>6.</t>
  </si>
  <si>
    <t>SKUPAJ PRIPRAVLJALNA DELA</t>
  </si>
  <si>
    <t>Opombe:</t>
  </si>
  <si>
    <t xml:space="preserve"> - ponudnik se mora seznaniti z geomehanskim poročilom </t>
  </si>
  <si>
    <t xml:space="preserve">  -vse količine se zaračunava v raščenem stanju</t>
  </si>
  <si>
    <t xml:space="preserve">Pregled temeljnih tal v času izvajanja del: delo izvede pooblaščena organizacija; v ceno je zajeti tudi izdelavo poročila. </t>
  </si>
  <si>
    <t>Geodetska zakoličba objekta: prenos višinskih kot za objekt na terenu in zavarovanje višin in osi objekta. Zakoličba mora biti izvedena po navodilih geodetskega načrta in v skladu s situacijo projekta.</t>
  </si>
  <si>
    <t>3.</t>
  </si>
  <si>
    <t xml:space="preserve">Strojni široki izkop v terenu III. Ktg. Z nakladanjem in odvozom na deponijo na 5km </t>
  </si>
  <si>
    <t>m3</t>
  </si>
  <si>
    <t>4.</t>
  </si>
  <si>
    <t>Planiranje planuma</t>
  </si>
  <si>
    <t>m2</t>
  </si>
  <si>
    <t>5.</t>
  </si>
  <si>
    <t>Izkop za pasovne temelje objekta v terenu III. Ktg. z nakladanjem in odvozom na deponijo na gradbišču</t>
  </si>
  <si>
    <t>Naprava kamnite, tamponske podloge deb. 20 cm</t>
  </si>
  <si>
    <t>7.</t>
  </si>
  <si>
    <t>Izkop za kanalizacijo v terenu III. Ktg z odvozom v gradbiščno deponijo</t>
  </si>
  <si>
    <t>8.</t>
  </si>
  <si>
    <t>Ročno planiranje dna temeljev</t>
  </si>
  <si>
    <t>9.</t>
  </si>
  <si>
    <t>Zasip  kanalizacije z izkopanim materialom</t>
  </si>
  <si>
    <t>10.</t>
  </si>
  <si>
    <t>Zasip za objektom z materialom od izkopa</t>
  </si>
  <si>
    <t>11.</t>
  </si>
  <si>
    <t>SKUPAJ ZEMELJSKA DELA:</t>
  </si>
  <si>
    <t>Vsi opaži so za vidne betone</t>
  </si>
  <si>
    <t>V ceni upoštevati, da se vsi opaži za vidne betone zaključi z minimalnimi trikotnimi letvicami</t>
  </si>
  <si>
    <t>V ceni upoštevati vse pomične odre za opaženje zidov</t>
  </si>
  <si>
    <t>Opaž ravnih  pasovnih temeljev in zidov</t>
  </si>
  <si>
    <t>PL 6</t>
  </si>
  <si>
    <t>oporni zid in stopnice PL 4-5-6</t>
  </si>
  <si>
    <t>zid ob drevesu pot C1</t>
  </si>
  <si>
    <r>
      <t>m</t>
    </r>
    <r>
      <rPr>
        <i/>
        <vertAlign val="superscript"/>
        <sz val="10"/>
        <rFont val="Garamond"/>
        <family val="1"/>
      </rPr>
      <t>2</t>
    </r>
  </si>
  <si>
    <t>Opaž ravnih zidov</t>
  </si>
  <si>
    <t>Opaž ravnih temeljnih nastavkov in zidov</t>
  </si>
  <si>
    <t xml:space="preserve">Opaž krožnega temelja žarnih niš in zidov </t>
  </si>
  <si>
    <t>zid med C2 in C3</t>
  </si>
  <si>
    <t>PL 4+5</t>
  </si>
  <si>
    <t>stopnice na ploščadi P3in P4</t>
  </si>
  <si>
    <t>oporni zid pot C1</t>
  </si>
  <si>
    <t>oporni zid pot C3</t>
  </si>
  <si>
    <t>ločni zid ob P3</t>
  </si>
  <si>
    <t>zid drevesa na poti C3</t>
  </si>
  <si>
    <t>konzola</t>
  </si>
  <si>
    <t>Opaž AB poševne plošče napuščev s podpiranem do 3 m</t>
  </si>
  <si>
    <t>PL 5+4</t>
  </si>
  <si>
    <t>m1</t>
  </si>
  <si>
    <t>m'</t>
  </si>
  <si>
    <t>SKUPAJ TESARSKA DELA:</t>
  </si>
  <si>
    <t>Opomba:</t>
  </si>
  <si>
    <t>Vsi betoni morajo biti  vodotesni ki se jih doseže z ustreznimi dodatki - vgrajeni betoni morajo imeti certifikate in dokazila</t>
  </si>
  <si>
    <t>Dobava in vgrajevanje podložnega         betona C 16/20 v povprečni debelini   10 cm pod in med temelje</t>
  </si>
  <si>
    <t xml:space="preserve">Betoniranje temeljev C25/30 preseka nad 0,30 m3/m </t>
  </si>
  <si>
    <t xml:space="preserve">Betoniranje objekta z vidnim betonom C25/30, preseka nad 0,12 - 0,20 m3/m </t>
  </si>
  <si>
    <t>stopnišče med P3-P4</t>
  </si>
  <si>
    <t xml:space="preserve">Betoniranje zidov z vidnim betonom C25/30 preseka do 0,12  </t>
  </si>
  <si>
    <t>Betoniranje stopnic z betonom C20/30</t>
  </si>
  <si>
    <t>Štokanje vidnega betona</t>
  </si>
  <si>
    <t>Betoniranje tlaka debeline 8cm in strojna izravnava z zaglajevanjem v pomožnih prostorih</t>
  </si>
  <si>
    <t>Dobava in polaganje armature ČBR 40 do  FI 12 mm</t>
  </si>
  <si>
    <t>kg</t>
  </si>
  <si>
    <t>Dobava in polaganje armature ČBR 40 nad FI 12 mm</t>
  </si>
  <si>
    <t>Dobava in polaganje armaturne mreže ČBR 50</t>
  </si>
  <si>
    <t>Dobava in polaganje armature ČO200 do FI 12 mm</t>
  </si>
  <si>
    <t>12.</t>
  </si>
  <si>
    <t>Dobava in polaganje armature ČO200 FI nad 12 mm</t>
  </si>
  <si>
    <t>13.</t>
  </si>
  <si>
    <t>Dobava in vgrajevanje diletiranega armiranega podložnega betona (diletacije po shemi polaganja granita) C 16/20 v povprečni debelini   10 cm. Armatura Q335  upoštevana v armaturi</t>
  </si>
  <si>
    <t>SKUPAJ BETONSKA DELA:</t>
  </si>
  <si>
    <t>opombe:</t>
  </si>
  <si>
    <t>Vodovodne cevi in izkopi so zajeti v popisu zemeljskih del vodovoda</t>
  </si>
  <si>
    <t>Vsi kanalizacijski in drenažni jaški ter kinete so zajete v popisu kanalizacije in pešpoti</t>
  </si>
  <si>
    <t>Vsi elektroenergetski jaški z izkopi in temeljčki svetil so zajeti v popisu gradbenih del načrta elektroinstalacij</t>
  </si>
  <si>
    <t>zid P3-4-5</t>
  </si>
  <si>
    <t>Dobava in polaganje protikoreninske filc folije</t>
  </si>
  <si>
    <t>Naprava Mapei premaza na stopniščih nad elektro prostori in na stiku z žarnimi nišami  iz dvokomponentne mase Mapeielastic z vsemi vogalniki, stekleno mrežico. Pred pričetkom del se podlaga očisti in premaže z emulzijo.</t>
  </si>
  <si>
    <t xml:space="preserve">Dobava in ročna  vgradnja enozrnatega drenažnega materiala na filc folijo na žarne niše , komplet z ravnanjem   </t>
  </si>
  <si>
    <t>Dobava in montaža Zn traku nad končano vertikalno hidroizolacijo žarne niše, ter kitanje spoja Zn  traku z elastičnim kitom</t>
  </si>
  <si>
    <t>SKUPAJ ZIDARSKA DELA:</t>
  </si>
  <si>
    <t>RUŠITVENA DELA</t>
  </si>
  <si>
    <t>Skupaj rušitvena dela:</t>
  </si>
  <si>
    <t>vključno z izdelavo kinete svetle širine 25x25cm  debeline stene 15cm in minimalno armaturo, ter izdelanim iztokom iz korita</t>
  </si>
  <si>
    <t>TR1  l= 1,6m</t>
  </si>
  <si>
    <t>kd</t>
  </si>
  <si>
    <t>TR1  l= 2,6m</t>
  </si>
  <si>
    <t>TR1  l=  2,8m</t>
  </si>
  <si>
    <t>TR1  l= 3,8m</t>
  </si>
  <si>
    <t>TR1  l = 4,7m</t>
  </si>
  <si>
    <t>Enako kot post.1.le drevesna standardna rešetka R1  D=150cm</t>
  </si>
  <si>
    <t xml:space="preserve">Dobava in montaža kanalizacijskih PVC cevi, komplet z izkopom, izdelavo posteljice, zasipom ter utrjevanjem </t>
  </si>
  <si>
    <t>fi 200mm     PL4</t>
  </si>
  <si>
    <t>fi 200mm     PL5</t>
  </si>
  <si>
    <t>fi 200mm     PL6</t>
  </si>
  <si>
    <t>fi 350mm     PL4</t>
  </si>
  <si>
    <t>f1 250mm    PL5</t>
  </si>
  <si>
    <t>fi 160mm     PL4</t>
  </si>
  <si>
    <t>fi 300mm     PL5</t>
  </si>
  <si>
    <t xml:space="preserve">    PL4</t>
  </si>
  <si>
    <t xml:space="preserve">    PL5</t>
  </si>
  <si>
    <t xml:space="preserve">    PL6</t>
  </si>
  <si>
    <t>Dobava in montaža drenažnega jaška  iz BC fi 600mm globine do 1,5m z LTŽ pokrovom nosilnosti 5t - komplet</t>
  </si>
  <si>
    <t xml:space="preserve">   PL4</t>
  </si>
  <si>
    <t>Dobava in montaža revizijskega  jaška  iz BC fi 800mm globine do 3,0m z LTŽ pokrovom nosilnosti 5t - komplet</t>
  </si>
  <si>
    <t xml:space="preserve">   PL5</t>
  </si>
  <si>
    <t>Dobava in montaža revizijskega  jaška  iz BC fi 800mm globine do 2,0m z LTŽ pokrovom nosilnosti 5t - komplet</t>
  </si>
  <si>
    <t xml:space="preserve">   PL6</t>
  </si>
  <si>
    <t>Dobava in montaža zbirnega jaška  iz BC fi 600mm globine do 2,0m z LTŽ pokrovom nosilnosti 5t - komplet</t>
  </si>
  <si>
    <t>Dobava in montaža zbirnega jaška  iz BC fi 600mm globine do 1,0m z LTŽ pokrovom nosilnosti 5t - komplet</t>
  </si>
  <si>
    <t>Dobava in montaža slepega drenažnega jaška iz BC fi 600mm globine do 1,0m zbetonskim pokrovom - komplet</t>
  </si>
  <si>
    <t xml:space="preserve">Dobava in montaža drenažnih PVC cevi fi 160mm, komplet ovito z filcem, z izkopom, izdelavo posteljice, ter zasipom z drenažnim materialom do 1,5m3/m1, ter utrjevanjem </t>
  </si>
  <si>
    <t>Enako kot post. 10 le fi 400mm</t>
  </si>
  <si>
    <t>Izdelava priključkov cevi</t>
  </si>
  <si>
    <t>14.</t>
  </si>
  <si>
    <t>PL6</t>
  </si>
  <si>
    <t>SKUPAJ KANALIZACIJA - METEORNA</t>
  </si>
  <si>
    <t>Izkopi za dostopno cesto so predvideni v količini izkopov zemeljskih del</t>
  </si>
  <si>
    <t>Naprava kamnite, tamponske podloge deb. 30 cm na uvaljano posteljico - izkop</t>
  </si>
  <si>
    <t>PL 4</t>
  </si>
  <si>
    <t>PL 5+ 6</t>
  </si>
  <si>
    <t xml:space="preserve"> </t>
  </si>
  <si>
    <t>Dobava in vgrajevanje asfaltbetona in finega asfalta debeline 5+3cm z uvaljanjem -komplet. Potka je asfaltne širine 2,0m</t>
  </si>
  <si>
    <t xml:space="preserve">Finno planiranje zemlje po končanih delih </t>
  </si>
  <si>
    <t>SKUPAJ DOSTOPNE POTI:</t>
  </si>
  <si>
    <t>II.</t>
  </si>
  <si>
    <t xml:space="preserve">kos </t>
  </si>
  <si>
    <t>SKUPAJ KLJUČAVNIČARSKA DELA:</t>
  </si>
  <si>
    <r>
      <t>m</t>
    </r>
    <r>
      <rPr>
        <i/>
        <vertAlign val="superscript"/>
        <sz val="10"/>
        <rFont val="Garamond"/>
        <family val="1"/>
      </rPr>
      <t>1</t>
    </r>
  </si>
  <si>
    <t>SKUPAJ KROVSKOKLEPARSKA DELA:</t>
  </si>
  <si>
    <t>ALUMINJASTA DELA:</t>
  </si>
  <si>
    <t>SKUPAJ KALUMINJASTA DELA:</t>
  </si>
  <si>
    <t>KAMNOSEŠKA DELA :</t>
  </si>
  <si>
    <t>PL4</t>
  </si>
  <si>
    <t>PL5</t>
  </si>
  <si>
    <t>PL4,5,6</t>
  </si>
  <si>
    <t>SKUPAJ KAMNOSEŠKA DELA:</t>
  </si>
  <si>
    <t xml:space="preserve"> KLOPI:</t>
  </si>
  <si>
    <t>SKUPAJ KLOPI:</t>
  </si>
  <si>
    <t>PL 5</t>
  </si>
  <si>
    <t xml:space="preserve">Dobava in montaža montažne AB stene v kolumbarije dimenzije 6x70x173cm(glej armaturni načrt). Montažne stene imajo po vertikali dvojne ojačitve za nalaganje polic in vgrajene puše(4kos)fi 16 za pritrjevanje zaporne plošče žarne niše. Montažna stena je betonski galanterijski izdelek in mora biti z vseh strani gladke površine. </t>
  </si>
  <si>
    <t>KLEPARSKA DELA:</t>
  </si>
  <si>
    <t>KLEPARSKA DELA</t>
  </si>
  <si>
    <t>OPOMBA:</t>
  </si>
  <si>
    <t>Dobava in montaža zidne obrobe  r.š.  23 cm - ločne izvedbe</t>
  </si>
  <si>
    <t>Enako kot pos. 1. le ravne izvedbe</t>
  </si>
  <si>
    <t>Demontaža obstoječe bakrene obrobe r.š.30cm in montaža nove</t>
  </si>
  <si>
    <t>Naprava vertikalne hidroizolacije s hladnim premazom ibitol, položitvijo izoteka 1x  in zaščito H.I. z stirodurjem 2 cm in bradavičasto folijo - komplet z izdelavo zaokrožitev na spoju horizontalne in vertikalne površine.</t>
  </si>
  <si>
    <t>Naprava vertikalne hidroizolacije s hladnim premazom ibitol, položitvijo izoteka 1x  in zaščito H.I. z filc folijo - komplet z izdelavo zaokrožitev na spoju horizontalne in vertikalne površine.</t>
  </si>
  <si>
    <t>Dobava in vgrajevanje RF odkapa dolžine 20cm fi 50mm odrezanega pod kotom 60" za iztok vode iz niš.</t>
  </si>
  <si>
    <t xml:space="preserve">enako kot postavka 11 le ravne izvedbe </t>
  </si>
  <si>
    <t>opoorni zid in stopnišče PL4,5,6</t>
  </si>
  <si>
    <t xml:space="preserve"> - ponudnik mora vkalkulirati strošek izvedbe začasne deponije za zasipni material, ter ureditev deponije po končanih delih.</t>
  </si>
  <si>
    <t xml:space="preserve">Do radija 21m je v ceno na enoto upoštevati deščične ali tipske ločne opaže. </t>
  </si>
  <si>
    <t>radij pod 21m</t>
  </si>
  <si>
    <t>Naprava diletacije v ab betonskem tlaku ploščadi z vstavitvijo stirodurja, deb. 2 cm in kitanje granitnega tlaka z elastičnim kitom-komplet</t>
  </si>
  <si>
    <t>Naprava diletacije žarnih  niš z vstavitvijo pvc tesnila , ter kitanje diletacije z elastičnim kitom - komplet, po detajlu izvedbe iz armaturnega načrta</t>
  </si>
  <si>
    <t>Opaž stopnic višine 15cm pod kotom 10" -komplet</t>
  </si>
  <si>
    <t>Izdelava peskolova fi 400mm iz BC globine do 1,00mm z LTŽ rešetko nosilnosti 5t - komplet</t>
  </si>
  <si>
    <t>Dobava in individualno polaganje posameznih  kamnitih plošč debeline 3-4cm iz peščenjaka -lomljenca se izvede z ustvarjanjem amorfnih 5cm niš v fazi opaženja z namestizvijo vložka iz 5cm trdega stirodurja v katerega se po razopaženju ustavi peščenjak(rezan in klesan po utoru) na cementno malto. Peščenjak se fugira z poglobljeno fugo v cementni malti. (glej detajl)</t>
  </si>
  <si>
    <t>Dobava in polaganje kamnitih plošč debeline 3-4cm iz peščenjaka -lomljenca  na cementno malto v AB betonski zid , ki ima vdelano nišo debeline 5cm. Peščenjak se fugira z poglobljeno fugo v cementni malti. Vse po detajlu projektanta</t>
  </si>
  <si>
    <t xml:space="preserve">V ceno se vkalkulira odvzem betona za kocke, ter testiranje le teh </t>
  </si>
  <si>
    <t>Vsi betonski elementi morajo imeti na diletacijskih spojih varjene diletacijske trakove, ki se med seboj spojijo in jih je nujno upoštevati v ceni na enoto betona</t>
  </si>
  <si>
    <t>Pokrovi vseh jaškov ne glede an dimenzijo in namen (kanalizacijski,  drenažni, vodovodni ali energetski so enotno  izvedeni z LTŽpokrovi vgrajenimi v tlaku ploščadi).</t>
  </si>
  <si>
    <t>Humuziranje za korita žarnih zidov uporabiti humus po receprturi zasaditvebnega načrta kot je to definirano v projektni dokumentaciji. Obstoječa zemlja zaradi ilovnosti ni primerna</t>
  </si>
  <si>
    <r>
      <t xml:space="preserve">Pokrovi vseh jaškov ne glede an dimenzijo in namen (kanalizacijski,  drenažni, vodovodni ali energetski so enotno  izvedeni z LTŽpokrovi vgrajenimi v tlaku ploščadi). </t>
    </r>
    <r>
      <rPr>
        <b/>
        <i/>
        <sz val="11"/>
        <rFont val="Garamond"/>
        <family val="1"/>
      </rPr>
      <t>Pokrovi so za srednje težki promet</t>
    </r>
  </si>
  <si>
    <t xml:space="preserve">Humuziranje okoli objekta. </t>
  </si>
  <si>
    <t xml:space="preserve">Deščični ali tipski ločni opaži krožnih zidov </t>
  </si>
  <si>
    <t>Dobava in montaža minimalne odkapne letve dim. 2x2cm</t>
  </si>
  <si>
    <t>zid med potema C2 in C3</t>
  </si>
  <si>
    <t xml:space="preserve">Dobava in montaža LTŽ dežnih rešetk (npr IMP ali Hauraton- izbor potrdi projektant in nadzor) položene v ltž okvirju in vgrajene v betonsko kineto, </t>
  </si>
  <si>
    <t>Dobava in polaganje kamnitih kock 3x5/5/5cm v robno žloto na beton debeline cca 25 cm. Žloto iz kock prilagoditi terenu in jih fugirati z cementno malto.</t>
  </si>
  <si>
    <t>Dobava in montaža alu vrat dim.99/174 iz standardnega profila in alu vratnega polnila. Vrata so opremljena s tesnilnimi trakovi, kvalitetnim okovjem in alu bunko s cilindrično sistemsko ključavnico. Zunanja vrata poravnana z betonom, barvana z Ral barvo s površinsko drobno zrnato strukturo. Pred dobavo dostaviti delavniški načrt in vzrorec površinske obdelave dostaviti  v potrditev projektantu. Izvedba po shemi V1</t>
  </si>
  <si>
    <t>Enako kot postavka 1 le dimenzije 94/114. Izvedba po shemi V2</t>
  </si>
  <si>
    <t>Dobav in montaža klopi K1.2 dimenzije 50/200/45 cm zunanji rob R= 52,1m naslednje sestave: -i nox nosilni robni konzoli sidrani v AB zidj,- demontažne lesene klopi iz teakovih letev spetih skupaj z inox spojkami,-klop je izvedena kot samostojni izdelek in je sestavljena v niz. Zunanji rob je izveden v loku R=51,10m(lok reguliran z distančniki)ostale letve so ravne. Izvedba po shemi in detajlih K1.2</t>
  </si>
  <si>
    <t>Dobav in montaža klopi K1.3 dimenzije 50/200/45 cm zunanji rob R= 21,4m naslednje sestave: -i nox nosilni robni konzoli sidrani v AB zidj,- demontažne lesene klopi iz teakovih letev spetih skupaj z inox spojkami,-klop je izvedena kot samostojni izdelek in je sestavljena v niz. Zunanji rob je izveden v loku R=51,10m(lok reguliran z distančniki)ostale letve so ravne. Izvedba po shemi in detajlih K1.3</t>
  </si>
  <si>
    <t>Dobav in montaža klopi K1.4 dimenzije 50/200/45 cm zunanji rob R= 13,65m naslednje sestave: -i nox nosilni robni konzoli sidrani v AB zidj,- demontažne lesene klopi iz teakovih letev spetih skupaj z inox spojkami,-klop je izvedena kot samostojni izdelek in je sestavljena v niz. Zunanji rob je izveden v loku R=13,65m(lok reguliran z distančniki)ostale letve so ravne. Izvedba po shemi in detajlih K1.4</t>
  </si>
  <si>
    <t>1/III</t>
  </si>
  <si>
    <t>1/IV</t>
  </si>
  <si>
    <t>1</t>
  </si>
  <si>
    <t>VODOVOD</t>
  </si>
  <si>
    <t>1.1</t>
  </si>
  <si>
    <t>ZUNANJI VODOVOD</t>
  </si>
  <si>
    <t>Dobava in montaža: PE-HD polietilenska cev visoke gostote, izdelane po SIST ISO 4427 in SIST EN 12201, SRD 9, za nazivni tlak pN16 bar.</t>
  </si>
  <si>
    <t>npr.:</t>
  </si>
  <si>
    <t>MINERVA</t>
  </si>
  <si>
    <t>tip:</t>
  </si>
  <si>
    <t>DN15 - PEHD 20×2,3 (pN16)</t>
  </si>
  <si>
    <t>m</t>
  </si>
  <si>
    <t>DN20 - PEHD 25×2,8 (pN16)</t>
  </si>
  <si>
    <t>DN50 - PEHD 63×7,1 (pN16)</t>
  </si>
  <si>
    <t>Dobava in montaža: Pipa z notranjima navojnima priključkoma in zaporno ročico</t>
  </si>
  <si>
    <t xml:space="preserve">npr.: </t>
  </si>
  <si>
    <t xml:space="preserve">tip: </t>
  </si>
  <si>
    <t>DN20 (pN16)</t>
  </si>
  <si>
    <t>Dobava in montaža: Krogelna pipa z navojnim priključkom in zaporno ročico ter nastavkom za gumi cev</t>
  </si>
  <si>
    <t>DN15 (pN16)</t>
  </si>
  <si>
    <t>Dobava in montaža: Stoječa pipa z nosilnim ohišjem in rešetko, sestavljena iz: nosilno kovinsko ohišje iz pločevine debeline 4,0 mm, z nosilnim podstavkom za pritrditev v tla, z odprtino za montažo pipe, vse pocinkano in praškasto barvano, komplet s pipo z aktiviranjem na pritisk, z navojnim priključkom in s pokrovom odprtine iz nerjavečega jekla, talno litoželezno rešetko z vgradnim okvirjem.</t>
  </si>
  <si>
    <t>HELIOS</t>
  </si>
  <si>
    <t>TRIESTE</t>
  </si>
  <si>
    <t>250x690/1100 mm</t>
  </si>
  <si>
    <t>*</t>
  </si>
  <si>
    <t>Po izbiri arhitekta!</t>
  </si>
  <si>
    <t>Dobava in montaža: Spojni, tesnilni, nosilni in pritrdilni material, varilni material, nosilne objemke z zateznimi vijaki in gumiranim vložkom, jekleni profili, pocinkan perforiran trak, navojne palice in vijaki z vložki za vgradnjo v zid ali beton, prirobnice.</t>
  </si>
  <si>
    <t>Izvedba priključkov na obstoječe omrežje mrzle vode, komplet s spojnim in tesnilnim materialom in odvozom odvečnega materiala na odpad.</t>
  </si>
  <si>
    <t>ur</t>
  </si>
  <si>
    <t>Dodatna morebitna nepredvidena dela zaradi posegov v obstoječ vodovod.</t>
  </si>
  <si>
    <t>Obveščanje potrošnikov o zaprtju vodovoda, zapiranje, čiščenje in ponovno odpiranje.</t>
  </si>
  <si>
    <t>Dezinfekcija cevi mrzle in tople vode.</t>
  </si>
  <si>
    <t xml:space="preserve">STROJNE INSTALACIJE </t>
  </si>
  <si>
    <t>zemeljska dela so upoštevana v gradbenih delih</t>
  </si>
  <si>
    <t>STROJNE INSTALACIJE (zunanji vodovod)</t>
  </si>
  <si>
    <t xml:space="preserve">ELEKTRO INSTALACIJE </t>
  </si>
  <si>
    <t>DDV 22%</t>
  </si>
  <si>
    <t>SKUPAJ Z DDV</t>
  </si>
  <si>
    <t xml:space="preserve">Dobava in montaža drenažnih PVC cevi fi 160mm, komplet ovito z filcem, z izkopom, izdelavo posteljice, ter zasipom z drenažnim materialom do 1,5m3/m1 ter utrjevanjem </t>
  </si>
  <si>
    <t>Dobava in polaganje kamnitih žganih granitnih nastopnih ploskev( Bianco New Cristal) debeline 3cm,  dolžine 2,5m, širine 0,32cm , vključno z dobavo in polaganjme čela stopnic z žganim granitom enake dolžine in višine 15cm, debeline 3cm -   komplet z upasanjem, in kitanjem na objektu, vse po detalju projektanta</t>
  </si>
  <si>
    <t xml:space="preserve">Dobava in polaganje kamnitih žganih granitnih nastopnih ploskev( Bianco New Cristal) debeline 3cm,  dolžine 1,9m, širine 0,32cm , vključno z dobavo in polaganjme čela stopnic z žganim granitom enake dolžine in višine 15cm, debeline 3cm -  komplet z upasanjem, in kitanjem na objektu, vse po detalju projektanta </t>
  </si>
  <si>
    <t>Dobava in polaganje polic žarnih niš iz granita( Bianco New Cristal) debeline 3cm  obojestransko polirane. Robovi vseh polic in kamnitih plošč so minimalno posneti  (max.1mm). Izdelek pred vgradnjo potrdi projektan na osnovi dobavljenega vzorca. Mere preveriti na licu mesta. Plošče so lepljene na naležne površine in/ali na inox bočne konzole(glje detajl pritrditve elementov). Dimenzije od 69-72x82x4cm. Police so po ploščadi različne dimenzije in jih ne potrebno prilagoditi dimenzijam na licu mesta.</t>
  </si>
  <si>
    <t>CENA SKUPAJ</t>
  </si>
  <si>
    <t>FAZA 4. PLOŠČAD</t>
  </si>
  <si>
    <t>GRADBENA DELA IN GRADBENI MATERIAL</t>
  </si>
  <si>
    <t>SVETILNA TELESA</t>
  </si>
  <si>
    <t>VODOVNI MATERIAL</t>
  </si>
  <si>
    <t>Č.</t>
  </si>
  <si>
    <t>STIKALNI BLOK</t>
  </si>
  <si>
    <t>IZDELAVA PROJEKTA IZVEDENIH DEL (PID)</t>
  </si>
  <si>
    <t>KOLI-
ČINA</t>
  </si>
  <si>
    <t>ENOTA</t>
  </si>
  <si>
    <t>CENA ENOTA</t>
  </si>
  <si>
    <t xml:space="preserve">I. </t>
  </si>
  <si>
    <t>Dobava in polaganje pocinkanega valjanca Fe/Zn 25 x 4 mm v kabelski kanal nad cevi in v temelje žar</t>
  </si>
  <si>
    <t>Zakoličba kabelske kanalizacije</t>
  </si>
  <si>
    <t>Odvoz odvečnega materiala v deponijo cca. 10km</t>
  </si>
  <si>
    <t>Skupaj gradbena dela in gradbeni material:</t>
  </si>
  <si>
    <t>Dobava, montaža, prevoz in preizkus</t>
  </si>
  <si>
    <t>Stebriček SIMES Minireef Paletto S.5262 s TC-T 18W Gx24d-2 barva 14, komplet z žarnico ter veznim in pritrdilnim materialom oz. po izbiri arhitekta</t>
  </si>
  <si>
    <t>Enako, le stebriček SIMES Minireef Paletto S.5242 s TC-T 18W Gx24d-2 barva 14</t>
  </si>
  <si>
    <t>Enako, le vgradna svetilka SIMES Brique Rettangolare S.4506 s TC-D 18W G24d-2 barva 14 z dozo S.4503</t>
  </si>
  <si>
    <t>Enako, le vgradna svetilka SIMES Eos S.4619 s TC-D 26W G24d-3 barva 14 z dozo S.4523</t>
  </si>
  <si>
    <t>Enako, le nadgradna svetilka INTRA 5700 z 2 x 18W T26 G13 EB 5.7004.2183.0</t>
  </si>
  <si>
    <t xml:space="preserve">Drobni material </t>
  </si>
  <si>
    <t>%</t>
  </si>
  <si>
    <t>Meritve osvetljenosti delovnih prostorov z izdajo certifikata</t>
  </si>
  <si>
    <t>Skupaj svetilna telesa :</t>
  </si>
  <si>
    <t>Kabel FG7R 5 x 6 mm2</t>
  </si>
  <si>
    <t>Enako, le kabel NPi07W-F 2 x 1,5 mm2</t>
  </si>
  <si>
    <t>Enako, le kabel NPi07W-F 3 x 1,5 mm2</t>
  </si>
  <si>
    <t>Enako, le kabel NPi07W-F 5 x 1,5 mm2 za ozvočenje</t>
  </si>
  <si>
    <t>Enako, le kabel NPi07W-F 3 x 2,5 mm2</t>
  </si>
  <si>
    <t>Vtičnica enofazna-črna 230V, 16A n/o izvedbe s pokrovom tip GEWISS zaščita IP44 nameščena p/o v steno</t>
  </si>
  <si>
    <t>Enako, le navadno stikalo 10A, 230V p/o zaščita IP44 tip TEM Čatež</t>
  </si>
  <si>
    <t>Enako, le p/o doza 100 x 100 x 50 mm tip GEWISS zaščita IP65</t>
  </si>
  <si>
    <t>Vodnik za izenačevanje potencialov P/F 4 mm2</t>
  </si>
  <si>
    <t>P/O doza 100 x 100 x 50 mm</t>
  </si>
  <si>
    <t>Drobni material</t>
  </si>
  <si>
    <t>Skupaj vodovni material :</t>
  </si>
  <si>
    <t>Č</t>
  </si>
  <si>
    <t>Stikalni blok SB-ŽP456 je tipske p/o modularne izvedbe tip GEWISS GW 40232 dim. 330 x 310 x 80 mm s ključavnico opremljen s sledečimi elementi:</t>
  </si>
  <si>
    <t>. glavno stikalo OT25 3F ABB</t>
  </si>
  <si>
    <t>. FID stikalo F364/25A-0,3A ABB</t>
  </si>
  <si>
    <t>. KZS 16A, 30mA ABB</t>
  </si>
  <si>
    <t>. inštalacijski odklopnik S251/10A ABB</t>
  </si>
  <si>
    <t>. modularni kontaktor ESB20-11 ABB</t>
  </si>
  <si>
    <t>. forel s fotouporom FINDER</t>
  </si>
  <si>
    <t>. tedenska stikalna ura 10A, 230V ABB</t>
  </si>
  <si>
    <t>. izbirno modularno stikalo E221-4 ABB</t>
  </si>
  <si>
    <t>. odvodnik prenapetosti PRD15, 2.5kA/500V</t>
  </si>
  <si>
    <t>. napisni okvirčki, listki, vrstne sponke, ažurirana enopolna shema</t>
  </si>
  <si>
    <t>Skupaj stikalni blok :</t>
  </si>
  <si>
    <t>Izdelava projekta izvedenih del (PID) 4 x v mapo</t>
  </si>
  <si>
    <t>Skupaj izdelava projekta izvedenih del (PID) :</t>
  </si>
  <si>
    <t>Izkop in zasip kabelskega kanala 0,3 x 1,0 m v povozni ploščadi-strojno</t>
  </si>
  <si>
    <t>Izkop in zasip jarka za betonski kabelski jašek fi 40 cm globine 1m v terenu IV. Ktg.-strojno</t>
  </si>
  <si>
    <t>SVETILNA TELESA ni predmet te faze</t>
  </si>
  <si>
    <r>
      <t>Dobava im montaža ročaja L=1.3m ki je izveden iz profila 30/60/3mm in Cu zaključne ovalne prevleke izvedene po detaljlu, sidran v AB zid. Razen CU in spojnih vijakov v inox izvedbi so ostali deli cinkani in finalno prašno barvani. Izvedba po shemi</t>
    </r>
    <r>
      <rPr>
        <b/>
        <sz val="12"/>
        <color indexed="8"/>
        <rFont val="Garamond"/>
        <family val="1"/>
      </rPr>
      <t xml:space="preserve"> O1</t>
    </r>
  </si>
  <si>
    <r>
      <t xml:space="preserve">Dobava in montaža varovalne ograje dim. 650/100cm ki je izdelana iz vertikalnih stojk 30/60/3mm v razmaku cca 1,2 /0,3m s spodnjo siderno ploščico 150x150mmm in  zgornjo horizontalno enako prečko. Ograja je diletirana 5x na zg. povezovalno prečko po principu trna in spojnim vijakom.  Ročajni del ograje na stopnišču je izveden iz enakega profila 30/60/3mm in Cu zaključne ovalne prevleke izvedene po detajlu. Sidranje ročaja kombinirano delno na stojke ograje, delno nv AB zid. Stojke , zg. prečka in pritrdilne ploščice stojk so vroče cinkane in finalno prašno barvane. Polnilo ograje izvedeno iz dvoslojnega (varnostnega )lepljenega stekla(2x6mm) vijačenega na stojke z inox knaus vijaki v PVC srajčki(specialen vijak za pritrditev stekla). Zunanji nivo vijakov je poravnan z zunanjo ravnino stekla. Za ločni del ograje v R=14,8m je uporabljeno ravno varnostno steklo; za steklo na ograji R=1,6m pa kaljeno krivljeno steklo. Izvedba po shemi in detajlih </t>
    </r>
    <r>
      <rPr>
        <b/>
        <sz val="12"/>
        <color indexed="8"/>
        <rFont val="Garamond"/>
        <family val="1"/>
      </rPr>
      <t>O2</t>
    </r>
  </si>
  <si>
    <r>
      <t xml:space="preserve">Dobava in montaža varovalne ograje dim. 260/100cm ki je izdelana iz vertikalnih stojk 30/60/3mm v razmaku cca 1,75m s spodnjo siderno ploščico 150x150mmm in  zgornjo horizontalno enako prečko. Ograja je diletirana 5x na zg. povezovalno prečko po principu trna in spojnim vijakom.  Ročajni del ograje na stopnišču je izveden iz enakega profila 30/60/3mm in Cu zaključne ovalne prevleke izvedene po detajlu. Sidranje ročaja kombinirano delno na stojke ograje, delno nv AB zid. Stojke , zg. prečka in pritrdilne ploščice stojk so vroče cinkane in finalno prašno barvane. Vsi ostali elementi ograje (vijaki in siderni in spojni vijaki so inox izvedbe)Polnilo izvedeno iz dvoslojnega (varnostnega )lepljenega stekla(2x6mm) vijačenega na stojke z inox knaus vijaki v PVC srajčki(specialen vijak za pritrditev stekla). Zunanji nivo vijakov je poravnan z zunanjo ravnino stekla. Izvedba po shemi in detajlih </t>
    </r>
    <r>
      <rPr>
        <b/>
        <sz val="12"/>
        <color indexed="8"/>
        <rFont val="Garamond"/>
        <family val="1"/>
      </rPr>
      <t>O3</t>
    </r>
  </si>
  <si>
    <r>
      <t xml:space="preserve">Enako kot post. 3, okno </t>
    </r>
    <r>
      <rPr>
        <b/>
        <sz val="12"/>
        <color indexed="8"/>
        <rFont val="Garamond"/>
        <family val="1"/>
      </rPr>
      <t>O3,</t>
    </r>
    <r>
      <rPr>
        <sz val="12"/>
        <color indexed="8"/>
        <rFont val="Garamond"/>
        <family val="1"/>
      </rPr>
      <t xml:space="preserve"> le dim. 330/100 po shemi in detajlih</t>
    </r>
    <r>
      <rPr>
        <b/>
        <sz val="12"/>
        <color indexed="8"/>
        <rFont val="Garamond"/>
        <family val="1"/>
      </rPr>
      <t xml:space="preserve"> O4</t>
    </r>
  </si>
  <si>
    <r>
      <t xml:space="preserve">Enako kot post. 3, okno </t>
    </r>
    <r>
      <rPr>
        <b/>
        <sz val="12"/>
        <color indexed="8"/>
        <rFont val="Garamond"/>
        <family val="1"/>
      </rPr>
      <t>O3,</t>
    </r>
    <r>
      <rPr>
        <sz val="12"/>
        <color indexed="8"/>
        <rFont val="Garamond"/>
        <family val="1"/>
      </rPr>
      <t xml:space="preserve"> le dim. 365/100 po shemi in detajlih</t>
    </r>
    <r>
      <rPr>
        <b/>
        <sz val="12"/>
        <color indexed="8"/>
        <rFont val="Garamond"/>
        <family val="1"/>
      </rPr>
      <t xml:space="preserve"> O5</t>
    </r>
  </si>
  <si>
    <r>
      <t xml:space="preserve">Enako kot post.3, okno </t>
    </r>
    <r>
      <rPr>
        <b/>
        <sz val="12"/>
        <color indexed="8"/>
        <rFont val="Garamond"/>
        <family val="1"/>
      </rPr>
      <t>O3,</t>
    </r>
    <r>
      <rPr>
        <sz val="12"/>
        <color indexed="8"/>
        <rFont val="Garamond"/>
        <family val="1"/>
      </rPr>
      <t xml:space="preserve"> le dim. 555/100, samo brez ročaja . Ograja je rahlo ločne izvedbe R=8,0m. po shemi in detajlih</t>
    </r>
    <r>
      <rPr>
        <b/>
        <sz val="12"/>
        <color indexed="8"/>
        <rFont val="Garamond"/>
        <family val="1"/>
      </rPr>
      <t xml:space="preserve"> O6</t>
    </r>
  </si>
  <si>
    <r>
      <t xml:space="preserve">Enako kot post.3, okno </t>
    </r>
    <r>
      <rPr>
        <b/>
        <sz val="12"/>
        <color indexed="8"/>
        <rFont val="Garamond"/>
        <family val="1"/>
      </rPr>
      <t>O3,</t>
    </r>
    <r>
      <rPr>
        <sz val="12"/>
        <color indexed="8"/>
        <rFont val="Garamond"/>
        <family val="1"/>
      </rPr>
      <t xml:space="preserve"> le dim. 300/100.  Ograja je rahlo ločne izvedbe R=6,4m(krivljena zg. prečka). Stekla ravna, lom na vertikalni prečki.Izvedba po shemi in detajlih</t>
    </r>
    <r>
      <rPr>
        <b/>
        <sz val="12"/>
        <color indexed="8"/>
        <rFont val="Garamond"/>
        <family val="1"/>
      </rPr>
      <t xml:space="preserve"> O7</t>
    </r>
  </si>
  <si>
    <r>
      <t xml:space="preserve">Dobava in montaža varovalne ograje dim. 765/100cm ki je izdelana iz vertikalnih stojk 30/60/3mm v razmaku cca 1,75 /0,3m s spodnjo siderno ploščico 150x150mmm in  zgornjo horizontalno enako prečko. Ograja je diletirana 1x na zg. povezovalno prečko po principu trna in spojnim vijakom. Stojke , zg. prečka in pritrdilne ploščice stojk so vroče cinkane in finalno prašno barvane. Vsi ostali elementi ograje (siderni in spojni vijaki so v inox izvedbi) Izvedba po shemi in detajlih </t>
    </r>
    <r>
      <rPr>
        <b/>
        <sz val="12"/>
        <color indexed="8"/>
        <rFont val="Garamond"/>
        <family val="1"/>
      </rPr>
      <t>O8</t>
    </r>
  </si>
  <si>
    <r>
      <t xml:space="preserve">Dobava in montaža varovalne ograje dim. 1081/100cm ki je izdelana iz vertikalnih stojk 30/60/3mm v razmaku 174- 1,75 /0,3m s spodnjo siderno ploščico 150x150mmm in  zgornjo horizontalno enako prečko, ter ročajem dim. 570+25cm  in 1103cm. enake izvedbe kot v postavki 1. Ograja je diletirana 1x na zg. povezovalno prečko po principu trna in spojnim vijakom. Stojke , zg. prečka in pritrdilne ploščice stojk so vroče cinkane in finalno prašno barvane. Vsi ostali elementi ograje (siderni in spojni vijaki so v inox izvedbi) Izvedba po shemi in detajlih </t>
    </r>
    <r>
      <rPr>
        <b/>
        <sz val="12"/>
        <color indexed="8"/>
        <rFont val="Garamond"/>
        <family val="1"/>
      </rPr>
      <t>O9</t>
    </r>
  </si>
  <si>
    <r>
      <t xml:space="preserve">Dobava in montaža varovalne ograje dim. 1285/100cm ki je izdelana iz vertikalnih stojk 30/60/3mm v razmaku 1,75 /0,3m s spodnjo siderno ploščico 200x200mmm vijačeno v zasuti betonski temelj 40/40/40 cm in  zgornjo horizontalno enako prečko. V zgornjem delu je ograja izvedena radialno(vzporedno z potekom opornega zidu) R=6,0m. Ograja je diletirana 1x na zg. povezovalno prečko po principu trna in spojnim vijakom. Stojke , zg. prečka in pritrdilne ploščice stojk so vroče cinkane in finalno prašno barvane. Vsi ostali elementi ograje (siderni in spojni vijaki so v inox izvedbi). Betonski temelji so v celoti zasuti, zato je glede na naklon terena potrebno prilagoditi dolžino zasute stojke. Izvedba po shemi in detajlih </t>
    </r>
    <r>
      <rPr>
        <b/>
        <sz val="12"/>
        <color indexed="8"/>
        <rFont val="Garamond"/>
        <family val="1"/>
      </rPr>
      <t>O10</t>
    </r>
  </si>
  <si>
    <r>
      <t>Enako kot</t>
    </r>
    <r>
      <rPr>
        <b/>
        <sz val="12"/>
        <color indexed="8"/>
        <rFont val="Garamond"/>
        <family val="1"/>
      </rPr>
      <t xml:space="preserve"> O10 </t>
    </r>
    <r>
      <rPr>
        <sz val="12"/>
        <color indexed="8"/>
        <rFont val="Garamond"/>
        <family val="1"/>
      </rPr>
      <t>dim. 1940/100(diletirano 3x). Izvedba po shemi in detajlih</t>
    </r>
    <r>
      <rPr>
        <b/>
        <sz val="12"/>
        <color indexed="8"/>
        <rFont val="Garamond"/>
        <family val="1"/>
      </rPr>
      <t xml:space="preserve"> O11</t>
    </r>
  </si>
  <si>
    <r>
      <t>Enako kot</t>
    </r>
    <r>
      <rPr>
        <b/>
        <sz val="12"/>
        <color indexed="8"/>
        <rFont val="Garamond"/>
        <family val="1"/>
      </rPr>
      <t xml:space="preserve"> O10 </t>
    </r>
    <r>
      <rPr>
        <sz val="12"/>
        <color indexed="8"/>
        <rFont val="Garamond"/>
        <family val="1"/>
      </rPr>
      <t>dim. 2130/100(diletirano 3x). Izvedba po shemi in detajlih</t>
    </r>
    <r>
      <rPr>
        <b/>
        <sz val="12"/>
        <color indexed="8"/>
        <rFont val="Garamond"/>
        <family val="1"/>
      </rPr>
      <t xml:space="preserve"> O12</t>
    </r>
  </si>
  <si>
    <r>
      <t xml:space="preserve">Dobav in montaža klopi K1.1 dimenzije 45/200/45 cm naslednje sestave: -Fe cinkani in prašno barvani nosilni robni konzoli sidrani v betonski temelj,- demontažne lesene klopi iz teakovih letev spetih skupaj z inox spojkami,-klop je izvedena kot samostojni izdelek in je sestavljena v niz. Izvedba po shemi in detajlih </t>
    </r>
    <r>
      <rPr>
        <b/>
        <sz val="12"/>
        <rFont val="Garamond"/>
        <family val="1"/>
      </rPr>
      <t>K1.1</t>
    </r>
  </si>
  <si>
    <t xml:space="preserve">Ojačana instalacijska cev Ø 20 mm komplet </t>
  </si>
  <si>
    <r>
      <t>SKUPAJ IV. PLOŠČAD:</t>
    </r>
    <r>
      <rPr>
        <sz val="12"/>
        <color indexed="8"/>
        <rFont val="Calibri"/>
        <family val="2"/>
      </rPr>
      <t xml:space="preserve">  </t>
    </r>
  </si>
  <si>
    <r>
      <t>DDV 22%:</t>
    </r>
    <r>
      <rPr>
        <sz val="12"/>
        <color indexed="8"/>
        <rFont val="Calibri"/>
        <family val="2"/>
      </rPr>
      <t xml:space="preserve">  </t>
    </r>
  </si>
  <si>
    <r>
      <t>SKUPAJ Z DDV:</t>
    </r>
    <r>
      <rPr>
        <sz val="12"/>
        <color indexed="8"/>
        <rFont val="Calibri"/>
        <family val="2"/>
      </rPr>
      <t xml:space="preserve">  </t>
    </r>
  </si>
  <si>
    <r>
      <t xml:space="preserve">Dobava in polaganje ojačane inštalacijske cevi (o.i.c.) 3 x </t>
    </r>
    <r>
      <rPr>
        <sz val="12"/>
        <rFont val="Calibri"/>
        <family val="2"/>
      </rPr>
      <t>Ø</t>
    </r>
    <r>
      <rPr>
        <sz val="12"/>
        <rFont val="Arial"/>
        <family val="2"/>
      </rPr>
      <t xml:space="preserve"> 50 mm v kabelski kanal, obetoniranje z betonom MB30 do višine 15 cm v povozni ploščadi</t>
    </r>
  </si>
  <si>
    <r>
      <t xml:space="preserve">Dobava in polaganje ojačane inštalacijske cevi (o.i.c.) 3 x </t>
    </r>
    <r>
      <rPr>
        <sz val="12"/>
        <rFont val="Calibri"/>
        <family val="2"/>
      </rPr>
      <t>Ø</t>
    </r>
    <r>
      <rPr>
        <sz val="12"/>
        <rFont val="Arial"/>
        <family val="2"/>
      </rPr>
      <t xml:space="preserve"> 50 mm v kabelski kanal, zasutje s peskom do višine 15 cm v pohodni ploščadi</t>
    </r>
  </si>
  <si>
    <r>
      <t xml:space="preserve">Dobava in polaganje o.i.c. 2 x </t>
    </r>
    <r>
      <rPr>
        <sz val="12"/>
        <rFont val="Calibri"/>
        <family val="2"/>
      </rPr>
      <t>Ø</t>
    </r>
    <r>
      <rPr>
        <sz val="12"/>
        <rFont val="Arial"/>
        <family val="2"/>
      </rPr>
      <t xml:space="preserve"> 29 mm v kabelski kanal, obetoniranje z betonom MB30 do višine 13 cm v povozni ploščadi</t>
    </r>
  </si>
  <si>
    <r>
      <t xml:space="preserve">Dobava in polaganje o.i.c. 2 x </t>
    </r>
    <r>
      <rPr>
        <sz val="12"/>
        <rFont val="Calibri"/>
        <family val="2"/>
      </rPr>
      <t>Ø</t>
    </r>
    <r>
      <rPr>
        <sz val="12"/>
        <rFont val="Arial"/>
        <family val="2"/>
      </rPr>
      <t xml:space="preserve"> 29 mm v kabelski kanal, zasutje s peskom do višine 13 cm v pohodni ploščadi </t>
    </r>
  </si>
  <si>
    <r>
      <t xml:space="preserve">Dobava in polaganje o.i.c. </t>
    </r>
    <r>
      <rPr>
        <sz val="12"/>
        <rFont val="Calibri"/>
        <family val="2"/>
      </rPr>
      <t>Ø</t>
    </r>
    <r>
      <rPr>
        <sz val="12"/>
        <rFont val="Arial"/>
        <family val="2"/>
      </rPr>
      <t xml:space="preserve"> 29 mm v kabelski kanal, obetoniranje z betonom MB30 do višine 13 cm v povozni ploščadi </t>
    </r>
  </si>
  <si>
    <r>
      <t xml:space="preserve">Dobava in polaganje o.i.c. </t>
    </r>
    <r>
      <rPr>
        <sz val="12"/>
        <rFont val="Calibri"/>
        <family val="2"/>
      </rPr>
      <t>Ø</t>
    </r>
    <r>
      <rPr>
        <sz val="12"/>
        <rFont val="Arial"/>
        <family val="2"/>
      </rPr>
      <t xml:space="preserve"> 29 mm v kabelski kanal, zasutje s peskom do višine 13 cm v zelenici </t>
    </r>
  </si>
  <si>
    <r>
      <t xml:space="preserve">Izdelava betonskega kabelskega jaška </t>
    </r>
    <r>
      <rPr>
        <sz val="12"/>
        <rFont val="Calibri"/>
        <family val="2"/>
      </rPr>
      <t>Ø</t>
    </r>
    <r>
      <rPr>
        <sz val="12"/>
        <rFont val="Arial"/>
        <family val="2"/>
      </rPr>
      <t xml:space="preserve"> 40 cm globine 1 m z LTŽP za težak promet in napisom ELEKTRIKA</t>
    </r>
  </si>
  <si>
    <r>
      <t xml:space="preserve">Izdelava betonskega kabelskega jaška </t>
    </r>
    <r>
      <rPr>
        <sz val="12"/>
        <rFont val="Calibri"/>
        <family val="2"/>
      </rPr>
      <t>Ø</t>
    </r>
    <r>
      <rPr>
        <sz val="12"/>
        <rFont val="Arial"/>
        <family val="2"/>
      </rPr>
      <t xml:space="preserve"> 40 cm globine 1 m z LTŽP za lahek promet in napisom ELEKTRIKA</t>
    </r>
  </si>
  <si>
    <r>
      <t>Enako, le Ø</t>
    </r>
    <r>
      <rPr>
        <sz val="12"/>
        <color indexed="8"/>
        <rFont val="Arial"/>
        <family val="2"/>
      </rPr>
      <t xml:space="preserve"> 29</t>
    </r>
    <r>
      <rPr>
        <sz val="12"/>
        <color indexed="8"/>
        <rFont val="Calibri"/>
        <family val="2"/>
      </rPr>
      <t xml:space="preserve"> mm</t>
    </r>
  </si>
  <si>
    <t xml:space="preserve">ELEKTRO INSTALACIJE (zemeljska d.in groba insta.)  </t>
  </si>
  <si>
    <t>NEPREDVIDENA DELA  4%</t>
  </si>
  <si>
    <t>Rušenje dela  AB stopnišča z kamnitimi nastopnimi ploskvami iz 3.ploščadi do asfaltne poti,  debeline zidu 15 cm, temelja 30x80cm, komplet z demontažo Fe ograje l=130m(upoštevana demontaža ograje tudi nad 3. ploščadjo), odvozom ruševin v komunalno deponijo ter plačilom komunalne in druge takse.</t>
  </si>
  <si>
    <r>
      <t>Ročni izkop temeljev  zemljine 3.ktg.ob drevesnih koreninah z odvozom v gradbiščno deponijo. Lokacij</t>
    </r>
    <r>
      <rPr>
        <sz val="11"/>
        <rFont val="Garamond"/>
        <family val="1"/>
      </rPr>
      <t>e</t>
    </r>
    <r>
      <rPr>
        <sz val="11"/>
        <color indexed="10"/>
        <rFont val="Garamond"/>
        <family val="1"/>
      </rPr>
      <t xml:space="preserve"> </t>
    </r>
    <r>
      <rPr>
        <sz val="11"/>
        <color indexed="8"/>
        <rFont val="Garamond"/>
        <family val="1"/>
      </rPr>
      <t>označen</t>
    </r>
    <r>
      <rPr>
        <sz val="11"/>
        <rFont val="Garamond"/>
        <family val="1"/>
      </rPr>
      <t>e</t>
    </r>
    <r>
      <rPr>
        <sz val="11"/>
        <color indexed="8"/>
        <rFont val="Garamond"/>
        <family val="1"/>
      </rPr>
      <t xml:space="preserve">  v načrtu.</t>
    </r>
  </si>
  <si>
    <t>Dobava in montaža kleparskih izdelkov iz barvane - plastificirane pločevine debeline 0.8mm z vsemi pomožnimi deli - komplet</t>
  </si>
  <si>
    <t xml:space="preserve">Dobava in polaganje kamnitih žganih granitnih nastopnih ploskev (Bianco New Cristal) debeline 3cm,  dolžine 1,80m, širine 0,32cm , vključno z dobavo in polaganjme čela stopnic z žganim granitom enake dolžine in višine 15cm, debeline 3cm -  komplet z upasanjem in kitanjem na objektu, vse po detalju projektanta. </t>
  </si>
  <si>
    <t>Dobava in polaganje zapornih plošč iz granita( Verde Martica) debeline 3cm v barvnem odtenku obvezno drugačnega kot police.Police so  obojestransko polirane in imajo 4 izvrtine d=9mm za inox vijak d/l=16/50mm, vključno z okrasnim vijakom. Robovi vseh polic in kamnitih plošč so minimalno posneti  (max.1mm). Dimenzija plošče 69x 56cm. Izdelek pred vgradnjo potrdi projektan na osnovi dobavljenega vzorca. Glej detajl</t>
  </si>
  <si>
    <t xml:space="preserve">Dobava in polaganje kamnitih žganih granitnih nastopnih ploskev (Bianco New Cristal) debeline 3cm,  dolžine 1,7m, širine 0,32cm , vključno z dobavo in polaganjme čela stopnic z žganim granitom enake dolžine in višine 15cm, debeline 3cm -  komplet z upasanjem, in kitanjem na objektu, vse po detalju projektanta  </t>
  </si>
  <si>
    <t xml:space="preserve">Dobava in polaganje kamnitih žganih granitnih nastopnih ploskev (Bianco New Cristal) debeline 3cm,  dolžine od 3,3m do 3,0m, širine 0,32cm , vključno z dobavo in polaganjme čela stopnic z žganim granitom enake dolžine in višine 15cm, debeline 3cm - komplet z upasanjem, in kitanjem na objektu, vse po detalju projektanta </t>
  </si>
  <si>
    <t>Dobava in polaganje zapornih plošč iz granita (Verde Martica) debeline 3cm. Zaporne plošče so  obojestransko polirane in imajo 4 izvrtine d=9mm za inox vijak d/l=16/50mm, vključno z okrasnim vijakom. Robovi vseh polic in kamnitih plošč so minimalno posneti  (max.1mm). Dimenzija plošče 72x 56cm. Točen izbor izbrane vrste kamna pred vgradnjo potrdi projektant na osnovi dobavljenega vzorca. Glej detajlni načrt plošč.</t>
  </si>
  <si>
    <t xml:space="preserve">Dobava in polaganje kamnitih stojk iz granita (Bianco New Cristal) debeline 6cm  obojestransko polirane. Robovi vseh stojk so minimalno posneti  (max.1mm). Izdelek pred vgradnjo potrdi projektan na osnovi dobavljenega vzorca. Mere preveriti na licu mesta. Stojke so lepljene na betonske površine - komplet(glje detajl pritrditve elementov). Dimenzije od 6x10x170 cm. </t>
  </si>
  <si>
    <t>Dobava in polaganje žganega granita deb.3 cm (Bianco New Cristal) na cementno malto na podložni armiran in diletiran beton. Kamnite plošče rezane v standardno pravokotni obliki dim. 30/60cm se v vsakem diletacijskem polju polagajo z izhodiščem v sredini vsakega polja, teko da se z rezanjem kamnitih plošč tlak prilagodi simetrično obojestranskim robnim diletacijskim fugam. Polaganje tako kot je definirano v shemah tlakov ploščad P4,P5 in P6 komplet z izvedbo diletaciji.</t>
  </si>
  <si>
    <t>Dobava in polaganje malih granitnih kock 1. razreda (Bianco New Cristal) dim. 5/5/5cm na 10cm peska z dodatki po recepturi in s fugami dim. 8 mm. Polaga se vzporedno z vzdolžnimi robnimi betonskimi zidovi tako, kot je definirano v shemah tlakov ploščadi.</t>
  </si>
  <si>
    <t>Dobava in montaža kamnitih zaključkov betonskih zidov z granitnim (rozabeta - žgan) kamnom debeline 3cm, širine 20-25cm poligonalne izvedbe, komplet z upasovanjem na objektu.(glej detajl)</t>
  </si>
  <si>
    <t>Čiščenje, barvanje in korozijska zaščita vseh kovinskih delov v zvezi z vodovodno instalacijo
npr. RAL 6018 - ZELENA</t>
  </si>
  <si>
    <t>ŠT. POST.</t>
  </si>
  <si>
    <t xml:space="preserve">SKUPAJ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</si>
</sst>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quot; €&quot;"/>
    <numFmt numFmtId="173" formatCode="[$-424]d\.\ mmmm\ yyyy"/>
    <numFmt numFmtId="174" formatCode="0.000"/>
    <numFmt numFmtId="175" formatCode="0.0000"/>
    <numFmt numFmtId="176" formatCode="000"/>
    <numFmt numFmtId="177" formatCode="_-* #,##0.00\ [$€]_-;\-* #,##0.00\ [$€]_-;_-* &quot;-&quot;??\ [$€]_-;_-@_-"/>
  </numFmts>
  <fonts count="91">
    <font>
      <sz val="11"/>
      <color indexed="8"/>
      <name val="Calibri"/>
      <family val="2"/>
    </font>
    <font>
      <sz val="10"/>
      <name val="Arial"/>
      <family val="0"/>
    </font>
    <font>
      <sz val="11"/>
      <color indexed="8"/>
      <name val="Garamond"/>
      <family val="1"/>
    </font>
    <font>
      <i/>
      <sz val="11"/>
      <color indexed="8"/>
      <name val="Garamond"/>
      <family val="1"/>
    </font>
    <font>
      <b/>
      <sz val="10"/>
      <name val="Arial CE"/>
      <family val="2"/>
    </font>
    <font>
      <b/>
      <sz val="14"/>
      <color indexed="8"/>
      <name val="Garamond"/>
      <family val="1"/>
    </font>
    <font>
      <b/>
      <sz val="14"/>
      <name val="Arial CE"/>
      <family val="2"/>
    </font>
    <font>
      <sz val="10"/>
      <name val="Arial CE"/>
      <family val="2"/>
    </font>
    <font>
      <sz val="12"/>
      <name val="Garamond"/>
      <family val="1"/>
    </font>
    <font>
      <b/>
      <sz val="16"/>
      <name val="Garamond"/>
      <family val="1"/>
    </font>
    <font>
      <i/>
      <sz val="12"/>
      <name val="Garamond"/>
      <family val="1"/>
    </font>
    <font>
      <b/>
      <i/>
      <sz val="12"/>
      <name val="Garamond"/>
      <family val="1"/>
    </font>
    <font>
      <b/>
      <sz val="12"/>
      <name val="Garamond"/>
      <family val="1"/>
    </font>
    <font>
      <b/>
      <sz val="11"/>
      <color indexed="8"/>
      <name val="Garamond"/>
      <family val="1"/>
    </font>
    <font>
      <b/>
      <sz val="14"/>
      <name val="Garamond"/>
      <family val="1"/>
    </font>
    <font>
      <sz val="14"/>
      <name val="Garamond"/>
      <family val="1"/>
    </font>
    <font>
      <b/>
      <i/>
      <sz val="14"/>
      <name val="Garamond"/>
      <family val="1"/>
    </font>
    <font>
      <b/>
      <sz val="10"/>
      <name val="Garamond"/>
      <family val="1"/>
    </font>
    <font>
      <sz val="10"/>
      <name val="Garamond"/>
      <family val="1"/>
    </font>
    <font>
      <sz val="11"/>
      <name val="Garamond"/>
      <family val="1"/>
    </font>
    <font>
      <i/>
      <sz val="10"/>
      <name val="Garamond"/>
      <family val="1"/>
    </font>
    <font>
      <b/>
      <i/>
      <sz val="12"/>
      <color indexed="8"/>
      <name val="Garamond"/>
      <family val="1"/>
    </font>
    <font>
      <i/>
      <sz val="11"/>
      <name val="Garamond"/>
      <family val="1"/>
    </font>
    <font>
      <i/>
      <vertAlign val="superscript"/>
      <sz val="10"/>
      <name val="Garamond"/>
      <family val="1"/>
    </font>
    <font>
      <i/>
      <sz val="10"/>
      <color indexed="10"/>
      <name val="Garamond"/>
      <family val="1"/>
    </font>
    <font>
      <i/>
      <sz val="12"/>
      <color indexed="8"/>
      <name val="Garamond"/>
      <family val="1"/>
    </font>
    <font>
      <sz val="12"/>
      <color indexed="8"/>
      <name val="Garamond"/>
      <family val="1"/>
    </font>
    <font>
      <b/>
      <i/>
      <sz val="11"/>
      <name val="Garamond"/>
      <family val="1"/>
    </font>
    <font>
      <i/>
      <sz val="10"/>
      <color indexed="8"/>
      <name val="Garamond"/>
      <family val="1"/>
    </font>
    <font>
      <b/>
      <i/>
      <sz val="10"/>
      <color indexed="8"/>
      <name val="Garamond"/>
      <family val="1"/>
    </font>
    <font>
      <b/>
      <i/>
      <sz val="11"/>
      <color indexed="8"/>
      <name val="Garamond"/>
      <family val="1"/>
    </font>
    <font>
      <sz val="11"/>
      <color indexed="10"/>
      <name val="Garamond"/>
      <family val="1"/>
    </font>
    <font>
      <b/>
      <sz val="10"/>
      <name val="Times New Roman"/>
      <family val="1"/>
    </font>
    <font>
      <sz val="10"/>
      <name val="Times New Roman"/>
      <family val="1"/>
    </font>
    <font>
      <sz val="8.5"/>
      <name val="MS Serif"/>
      <family val="1"/>
    </font>
    <font>
      <b/>
      <sz val="12"/>
      <name val="Times New Roman"/>
      <family val="1"/>
    </font>
    <font>
      <b/>
      <sz val="8.5"/>
      <name val="MS Serif"/>
      <family val="0"/>
    </font>
    <font>
      <u val="single"/>
      <sz val="10"/>
      <color indexed="12"/>
      <name val="Arial"/>
      <family val="2"/>
    </font>
    <font>
      <b/>
      <sz val="12"/>
      <color indexed="8"/>
      <name val="Garamond"/>
      <family val="1"/>
    </font>
    <font>
      <sz val="12"/>
      <color indexed="8"/>
      <name val="Calibri"/>
      <family val="2"/>
    </font>
    <font>
      <sz val="12"/>
      <name val="Times New Roman CE"/>
      <family val="1"/>
    </font>
    <font>
      <b/>
      <sz val="12"/>
      <color indexed="8"/>
      <name val="Arial"/>
      <family val="2"/>
    </font>
    <font>
      <sz val="12"/>
      <name val="Arial"/>
      <family val="2"/>
    </font>
    <font>
      <b/>
      <u val="single"/>
      <sz val="12"/>
      <name val="Arial"/>
      <family val="2"/>
    </font>
    <font>
      <b/>
      <u val="single"/>
      <sz val="12"/>
      <color indexed="8"/>
      <name val="Arial"/>
      <family val="2"/>
    </font>
    <font>
      <b/>
      <sz val="12"/>
      <name val="Arial"/>
      <family val="2"/>
    </font>
    <font>
      <b/>
      <sz val="12"/>
      <name val="Arial CE"/>
      <family val="0"/>
    </font>
    <font>
      <sz val="12"/>
      <name val="Arial CE"/>
      <family val="2"/>
    </font>
    <font>
      <sz val="12"/>
      <name val="Calibri"/>
      <family val="2"/>
    </font>
    <font>
      <b/>
      <sz val="12"/>
      <name val="Times New Roman CE"/>
      <family val="1"/>
    </font>
    <font>
      <b/>
      <sz val="12"/>
      <color indexed="8"/>
      <name val="Calibri"/>
      <family val="2"/>
    </font>
    <font>
      <sz val="12"/>
      <color indexed="8"/>
      <name val="Arial"/>
      <family val="2"/>
    </font>
    <font>
      <u val="single"/>
      <sz val="12"/>
      <color indexed="12"/>
      <name val="Arial"/>
      <family val="2"/>
    </font>
    <font>
      <b/>
      <i/>
      <sz val="10"/>
      <name val="Times New Roman"/>
      <family val="1"/>
    </font>
    <font>
      <b/>
      <i/>
      <sz val="12"/>
      <name val="Times New Roman CE"/>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u val="single"/>
      <sz val="12"/>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u val="single"/>
      <sz val="12"/>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color indexed="8"/>
      </top>
      <bottom style="double">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border>
    <border>
      <left>
        <color indexed="63"/>
      </left>
      <right>
        <color indexed="63"/>
      </right>
      <top style="thin"/>
      <bottom>
        <color indexed="63"/>
      </bottom>
    </border>
    <border>
      <left style="medium"/>
      <right style="medium"/>
      <top style="medium"/>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 fillId="0" borderId="0" applyFont="0" applyFill="0" applyBorder="0" applyAlignment="0" applyProtection="0"/>
    <xf numFmtId="0" fontId="37" fillId="0" borderId="0" applyNumberFormat="0" applyFill="0" applyBorder="0" applyAlignment="0" applyProtection="0"/>
    <xf numFmtId="0" fontId="75" fillId="21" borderId="1" applyNumberFormat="0" applyAlignment="0" applyProtection="0"/>
    <xf numFmtId="0" fontId="76" fillId="0" borderId="0" applyNumberFormat="0" applyFill="0" applyBorder="0" applyAlignment="0" applyProtection="0"/>
    <xf numFmtId="0" fontId="77" fillId="0" borderId="2" applyNumberFormat="0" applyFill="0" applyAlignment="0" applyProtection="0"/>
    <xf numFmtId="0" fontId="78" fillId="0" borderId="3" applyNumberFormat="0" applyFill="0" applyAlignment="0" applyProtection="0"/>
    <xf numFmtId="0" fontId="79" fillId="0" borderId="4" applyNumberFormat="0" applyFill="0" applyAlignment="0" applyProtection="0"/>
    <xf numFmtId="0" fontId="79" fillId="0" borderId="0" applyNumberForma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80" fillId="22" borderId="0" applyNumberFormat="0" applyBorder="0" applyAlignment="0" applyProtection="0"/>
    <xf numFmtId="0" fontId="1" fillId="0" borderId="0">
      <alignment/>
      <protection/>
    </xf>
    <xf numFmtId="9" fontId="1" fillId="0" borderId="0" applyFill="0" applyBorder="0" applyAlignment="0" applyProtection="0"/>
    <xf numFmtId="0" fontId="1" fillId="0" borderId="0">
      <alignment/>
      <protection/>
    </xf>
    <xf numFmtId="0" fontId="0" fillId="23" borderId="5" applyNumberFormat="0" applyFon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83" fillId="0" borderId="6" applyNumberFormat="0" applyFill="0" applyAlignment="0" applyProtection="0"/>
    <xf numFmtId="0" fontId="84" fillId="30" borderId="7" applyNumberFormat="0" applyAlignment="0" applyProtection="0"/>
    <xf numFmtId="0" fontId="85" fillId="21" borderId="8" applyNumberFormat="0" applyAlignment="0" applyProtection="0"/>
    <xf numFmtId="0" fontId="86" fillId="31"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87" fillId="32" borderId="8" applyNumberFormat="0" applyAlignment="0" applyProtection="0"/>
    <xf numFmtId="0" fontId="88" fillId="0" borderId="9" applyNumberFormat="0" applyFill="0" applyAlignment="0" applyProtection="0"/>
  </cellStyleXfs>
  <cellXfs count="321">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0" fillId="0" borderId="0" xfId="0" applyAlignment="1">
      <alignment vertical="top"/>
    </xf>
    <xf numFmtId="0" fontId="4" fillId="0" borderId="0" xfId="0" applyFont="1" applyFill="1" applyAlignment="1">
      <alignment/>
    </xf>
    <xf numFmtId="0" fontId="5" fillId="0" borderId="0" xfId="0" applyFont="1" applyAlignment="1">
      <alignment/>
    </xf>
    <xf numFmtId="0" fontId="6" fillId="33" borderId="0" xfId="0" applyNumberFormat="1" applyFont="1" applyFill="1" applyAlignment="1">
      <alignment horizontal="left" wrapText="1"/>
    </xf>
    <xf numFmtId="0" fontId="6" fillId="0" borderId="0" xfId="0" applyNumberFormat="1" applyFont="1" applyFill="1" applyAlignment="1">
      <alignment horizontal="left" wrapText="1"/>
    </xf>
    <xf numFmtId="0" fontId="4" fillId="0" borderId="0" xfId="0" applyFont="1" applyFill="1" applyAlignment="1">
      <alignment horizontal="justify"/>
    </xf>
    <xf numFmtId="0" fontId="6" fillId="0" borderId="0" xfId="0" applyFont="1" applyFill="1" applyAlignment="1">
      <alignment horizontal="left"/>
    </xf>
    <xf numFmtId="4" fontId="7" fillId="0" borderId="0" xfId="0" applyNumberFormat="1" applyFont="1" applyFill="1" applyAlignment="1">
      <alignment/>
    </xf>
    <xf numFmtId="0" fontId="8" fillId="0" borderId="0" xfId="0" applyFont="1" applyAlignment="1">
      <alignment vertical="top"/>
    </xf>
    <xf numFmtId="0" fontId="9" fillId="0" borderId="0" xfId="0" applyFont="1" applyAlignment="1">
      <alignment/>
    </xf>
    <xf numFmtId="4" fontId="8" fillId="0" borderId="0" xfId="0" applyNumberFormat="1" applyFont="1" applyAlignment="1">
      <alignment horizontal="center"/>
    </xf>
    <xf numFmtId="4" fontId="8" fillId="0" borderId="0" xfId="0" applyNumberFormat="1" applyFont="1" applyAlignment="1">
      <alignment/>
    </xf>
    <xf numFmtId="172" fontId="10" fillId="0" borderId="0" xfId="0" applyNumberFormat="1" applyFont="1" applyAlignment="1">
      <alignment/>
    </xf>
    <xf numFmtId="0" fontId="11" fillId="0" borderId="0" xfId="0" applyFont="1" applyAlignment="1">
      <alignment vertical="top"/>
    </xf>
    <xf numFmtId="0" fontId="11" fillId="0" borderId="0" xfId="0" applyFont="1" applyAlignment="1">
      <alignment/>
    </xf>
    <xf numFmtId="0" fontId="12" fillId="0" borderId="0" xfId="0" applyFont="1" applyAlignment="1">
      <alignment vertical="top"/>
    </xf>
    <xf numFmtId="0" fontId="12" fillId="0" borderId="0" xfId="0" applyFont="1" applyAlignment="1">
      <alignment/>
    </xf>
    <xf numFmtId="172" fontId="11" fillId="0" borderId="0" xfId="0" applyNumberFormat="1" applyFont="1" applyAlignment="1">
      <alignment/>
    </xf>
    <xf numFmtId="4" fontId="12" fillId="0" borderId="0" xfId="0" applyNumberFormat="1" applyFont="1" applyAlignment="1">
      <alignment horizontal="center"/>
    </xf>
    <xf numFmtId="4" fontId="12" fillId="0" borderId="0" xfId="0" applyNumberFormat="1" applyFont="1" applyAlignment="1">
      <alignment/>
    </xf>
    <xf numFmtId="0" fontId="13" fillId="0" borderId="0" xfId="0" applyFont="1" applyAlignment="1">
      <alignment/>
    </xf>
    <xf numFmtId="0" fontId="12" fillId="0" borderId="10" xfId="0" applyFont="1" applyBorder="1" applyAlignment="1">
      <alignment/>
    </xf>
    <xf numFmtId="4" fontId="12" fillId="0" borderId="10" xfId="0" applyNumberFormat="1" applyFont="1" applyBorder="1" applyAlignment="1">
      <alignment horizontal="center"/>
    </xf>
    <xf numFmtId="4" fontId="12" fillId="0" borderId="10" xfId="0" applyNumberFormat="1" applyFont="1" applyBorder="1" applyAlignment="1">
      <alignment/>
    </xf>
    <xf numFmtId="172" fontId="11" fillId="0" borderId="10" xfId="0" applyNumberFormat="1" applyFont="1" applyBorder="1" applyAlignment="1">
      <alignment/>
    </xf>
    <xf numFmtId="0" fontId="12" fillId="0" borderId="0" xfId="0" applyFont="1" applyBorder="1" applyAlignment="1">
      <alignment/>
    </xf>
    <xf numFmtId="4" fontId="12" fillId="0" borderId="0" xfId="0" applyNumberFormat="1" applyFont="1" applyBorder="1" applyAlignment="1">
      <alignment horizontal="center"/>
    </xf>
    <xf numFmtId="4" fontId="12" fillId="0" borderId="0" xfId="0" applyNumberFormat="1" applyFont="1" applyBorder="1" applyAlignment="1">
      <alignment/>
    </xf>
    <xf numFmtId="172" fontId="11" fillId="0" borderId="0" xfId="0" applyNumberFormat="1" applyFont="1" applyBorder="1" applyAlignment="1">
      <alignment/>
    </xf>
    <xf numFmtId="4" fontId="10" fillId="0" borderId="0" xfId="0" applyNumberFormat="1" applyFont="1" applyAlignment="1">
      <alignment horizontal="center"/>
    </xf>
    <xf numFmtId="4" fontId="10" fillId="0" borderId="0" xfId="0" applyNumberFormat="1" applyFont="1" applyAlignment="1">
      <alignment/>
    </xf>
    <xf numFmtId="0" fontId="11" fillId="34" borderId="0" xfId="0" applyFont="1" applyFill="1" applyAlignment="1">
      <alignment vertical="top"/>
    </xf>
    <xf numFmtId="0" fontId="9" fillId="34" borderId="0" xfId="0" applyFont="1" applyFill="1" applyAlignment="1">
      <alignment/>
    </xf>
    <xf numFmtId="4" fontId="10" fillId="34" borderId="0" xfId="0" applyNumberFormat="1" applyFont="1" applyFill="1" applyAlignment="1">
      <alignment horizontal="center"/>
    </xf>
    <xf numFmtId="4" fontId="10" fillId="0" borderId="0" xfId="0" applyNumberFormat="1" applyFont="1" applyAlignment="1">
      <alignment wrapText="1"/>
    </xf>
    <xf numFmtId="4" fontId="11" fillId="0" borderId="0" xfId="0" applyNumberFormat="1" applyFont="1" applyAlignment="1">
      <alignment/>
    </xf>
    <xf numFmtId="0" fontId="12" fillId="0" borderId="11" xfId="0" applyFont="1" applyBorder="1" applyAlignment="1">
      <alignment/>
    </xf>
    <xf numFmtId="0" fontId="12" fillId="0" borderId="12" xfId="0" applyFont="1" applyBorder="1" applyAlignment="1">
      <alignment/>
    </xf>
    <xf numFmtId="0" fontId="11" fillId="0" borderId="0" xfId="0" applyFont="1" applyBorder="1" applyAlignment="1">
      <alignment/>
    </xf>
    <xf numFmtId="4" fontId="10" fillId="0" borderId="0" xfId="0" applyNumberFormat="1" applyFont="1" applyBorder="1" applyAlignment="1">
      <alignment horizontal="center"/>
    </xf>
    <xf numFmtId="4" fontId="10" fillId="0" borderId="0" xfId="0" applyNumberFormat="1" applyFont="1" applyBorder="1" applyAlignment="1">
      <alignment/>
    </xf>
    <xf numFmtId="4" fontId="11" fillId="0" borderId="0" xfId="0" applyNumberFormat="1" applyFont="1" applyBorder="1" applyAlignment="1">
      <alignment/>
    </xf>
    <xf numFmtId="0" fontId="14" fillId="0" borderId="13" xfId="0" applyFont="1" applyBorder="1" applyAlignment="1">
      <alignment/>
    </xf>
    <xf numFmtId="4" fontId="14" fillId="0" borderId="13" xfId="0" applyNumberFormat="1" applyFont="1" applyBorder="1" applyAlignment="1">
      <alignment horizontal="center"/>
    </xf>
    <xf numFmtId="4" fontId="14" fillId="0" borderId="13" xfId="0" applyNumberFormat="1" applyFont="1" applyBorder="1" applyAlignment="1">
      <alignment/>
    </xf>
    <xf numFmtId="4" fontId="15" fillId="0" borderId="13" xfId="0" applyNumberFormat="1" applyFont="1" applyBorder="1" applyAlignment="1">
      <alignment/>
    </xf>
    <xf numFmtId="4" fontId="16" fillId="0" borderId="13" xfId="0" applyNumberFormat="1" applyFont="1" applyBorder="1" applyAlignment="1">
      <alignment/>
    </xf>
    <xf numFmtId="4" fontId="2" fillId="0" borderId="0" xfId="0" applyNumberFormat="1" applyFont="1" applyAlignment="1">
      <alignment/>
    </xf>
    <xf numFmtId="0" fontId="14" fillId="0" borderId="0" xfId="0" applyFont="1" applyBorder="1" applyAlignment="1">
      <alignment/>
    </xf>
    <xf numFmtId="4" fontId="14" fillId="0" borderId="0" xfId="0" applyNumberFormat="1" applyFont="1" applyBorder="1" applyAlignment="1">
      <alignment horizontal="center"/>
    </xf>
    <xf numFmtId="4" fontId="14" fillId="0" borderId="0" xfId="0" applyNumberFormat="1" applyFont="1" applyBorder="1" applyAlignment="1">
      <alignment/>
    </xf>
    <xf numFmtId="4" fontId="15" fillId="0" borderId="0" xfId="0" applyNumberFormat="1" applyFont="1" applyBorder="1" applyAlignment="1">
      <alignment/>
    </xf>
    <xf numFmtId="4" fontId="16" fillId="0" borderId="0" xfId="0" applyNumberFormat="1" applyFont="1" applyBorder="1" applyAlignment="1">
      <alignment/>
    </xf>
    <xf numFmtId="0" fontId="17" fillId="0" borderId="0" xfId="0" applyFont="1" applyAlignment="1">
      <alignment/>
    </xf>
    <xf numFmtId="0" fontId="18" fillId="0" borderId="0" xfId="0" applyFont="1" applyAlignment="1">
      <alignment/>
    </xf>
    <xf numFmtId="0" fontId="18" fillId="0" borderId="0" xfId="43" applyFont="1" applyFill="1" applyBorder="1" applyAlignment="1">
      <alignment horizontal="left"/>
      <protection/>
    </xf>
    <xf numFmtId="0" fontId="18" fillId="0" borderId="0" xfId="43" applyFont="1" applyFill="1" applyBorder="1">
      <alignment/>
      <protection/>
    </xf>
    <xf numFmtId="0" fontId="11" fillId="0" borderId="0" xfId="0" applyNumberFormat="1" applyFont="1" applyAlignment="1">
      <alignment vertical="top"/>
    </xf>
    <xf numFmtId="4" fontId="10" fillId="0" borderId="0" xfId="0" applyNumberFormat="1" applyFont="1" applyFill="1" applyAlignment="1">
      <alignment/>
    </xf>
    <xf numFmtId="0" fontId="12" fillId="0" borderId="0" xfId="43" applyFont="1" applyFill="1" applyBorder="1" applyAlignment="1">
      <alignment horizontal="left"/>
      <protection/>
    </xf>
    <xf numFmtId="0" fontId="12" fillId="0" borderId="0" xfId="43" applyFont="1" applyFill="1" applyBorder="1">
      <alignment/>
      <protection/>
    </xf>
    <xf numFmtId="0" fontId="19" fillId="0" borderId="0" xfId="43" applyFont="1" applyFill="1" applyBorder="1" applyAlignment="1">
      <alignment horizontal="left"/>
      <protection/>
    </xf>
    <xf numFmtId="4" fontId="18" fillId="0" borderId="0" xfId="43" applyNumberFormat="1" applyFont="1" applyFill="1" applyBorder="1">
      <alignment/>
      <protection/>
    </xf>
    <xf numFmtId="0" fontId="19" fillId="0" borderId="0" xfId="43" applyFont="1" applyFill="1" applyBorder="1" applyAlignment="1">
      <alignment horizontal="left" vertical="top"/>
      <protection/>
    </xf>
    <xf numFmtId="0" fontId="19" fillId="0" borderId="0" xfId="43" applyFont="1" applyFill="1" applyBorder="1" applyAlignment="1">
      <alignment vertical="center" wrapText="1"/>
      <protection/>
    </xf>
    <xf numFmtId="0" fontId="20" fillId="0" borderId="0" xfId="43" applyFont="1" applyFill="1" applyBorder="1" applyAlignment="1">
      <alignment horizontal="center"/>
      <protection/>
    </xf>
    <xf numFmtId="4" fontId="20" fillId="0" borderId="0" xfId="43" applyNumberFormat="1" applyFont="1" applyFill="1" applyBorder="1" applyAlignment="1">
      <alignment horizontal="center"/>
      <protection/>
    </xf>
    <xf numFmtId="172" fontId="20" fillId="0" borderId="0" xfId="43" applyNumberFormat="1" applyFont="1" applyFill="1" applyBorder="1">
      <alignment/>
      <protection/>
    </xf>
    <xf numFmtId="0" fontId="19" fillId="0" borderId="0" xfId="43" applyNumberFormat="1" applyFont="1" applyFill="1" applyBorder="1" applyAlignment="1">
      <alignment vertical="center" wrapText="1"/>
      <protection/>
    </xf>
    <xf numFmtId="0" fontId="18" fillId="0" borderId="0" xfId="43" applyFont="1" applyFill="1" applyBorder="1" applyAlignment="1">
      <alignment wrapText="1"/>
      <protection/>
    </xf>
    <xf numFmtId="0" fontId="18" fillId="0" borderId="0" xfId="43" applyFont="1" applyFill="1" applyBorder="1" applyAlignment="1">
      <alignment horizontal="left" vertical="top"/>
      <protection/>
    </xf>
    <xf numFmtId="0" fontId="11" fillId="0" borderId="11" xfId="43" applyFont="1" applyFill="1" applyBorder="1" applyAlignment="1">
      <alignment wrapText="1"/>
      <protection/>
    </xf>
    <xf numFmtId="0" fontId="10" fillId="0" borderId="12" xfId="43" applyFont="1" applyFill="1" applyBorder="1">
      <alignment/>
      <protection/>
    </xf>
    <xf numFmtId="172" fontId="11" fillId="0" borderId="12" xfId="43" applyNumberFormat="1" applyFont="1" applyFill="1" applyBorder="1">
      <alignment/>
      <protection/>
    </xf>
    <xf numFmtId="172" fontId="11" fillId="0" borderId="14" xfId="43" applyNumberFormat="1" applyFont="1" applyFill="1" applyBorder="1">
      <alignment/>
      <protection/>
    </xf>
    <xf numFmtId="0" fontId="2" fillId="0" borderId="0" xfId="0" applyFont="1" applyAlignment="1">
      <alignment vertical="top"/>
    </xf>
    <xf numFmtId="172" fontId="2" fillId="0" borderId="0" xfId="0" applyNumberFormat="1" applyFont="1" applyAlignment="1">
      <alignment/>
    </xf>
    <xf numFmtId="0" fontId="17" fillId="0" borderId="0" xfId="0" applyFont="1" applyAlignment="1">
      <alignment vertical="top"/>
    </xf>
    <xf numFmtId="0" fontId="17" fillId="0" borderId="0" xfId="0" applyNumberFormat="1" applyFont="1" applyAlignment="1">
      <alignment vertical="top" wrapText="1"/>
    </xf>
    <xf numFmtId="4" fontId="20" fillId="0" borderId="0" xfId="0" applyNumberFormat="1" applyFont="1" applyAlignment="1">
      <alignment horizontal="center"/>
    </xf>
    <xf numFmtId="4" fontId="20" fillId="0" borderId="0" xfId="0" applyNumberFormat="1" applyFont="1" applyFill="1" applyAlignment="1">
      <alignment/>
    </xf>
    <xf numFmtId="4" fontId="20" fillId="0" borderId="0" xfId="0" applyNumberFormat="1" applyFont="1" applyAlignment="1">
      <alignment/>
    </xf>
    <xf numFmtId="0" fontId="12" fillId="0" borderId="0" xfId="0" applyNumberFormat="1" applyFont="1" applyAlignment="1">
      <alignment vertical="top"/>
    </xf>
    <xf numFmtId="0" fontId="20" fillId="0" borderId="0" xfId="0" applyFont="1" applyAlignment="1">
      <alignment horizontal="center"/>
    </xf>
    <xf numFmtId="0" fontId="20" fillId="0" borderId="0" xfId="0" applyNumberFormat="1" applyFont="1" applyAlignment="1">
      <alignment vertical="top"/>
    </xf>
    <xf numFmtId="0" fontId="2" fillId="0" borderId="0" xfId="0" applyFont="1" applyBorder="1" applyAlignment="1">
      <alignment horizontal="left" vertical="top" wrapText="1"/>
    </xf>
    <xf numFmtId="0" fontId="20" fillId="0" borderId="0" xfId="0" applyFont="1" applyFill="1" applyBorder="1" applyAlignment="1">
      <alignment horizontal="left"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3" fillId="0" borderId="0" xfId="0" applyFont="1" applyAlignment="1">
      <alignment/>
    </xf>
    <xf numFmtId="0" fontId="20" fillId="0" borderId="0" xfId="0" applyFont="1" applyFill="1" applyBorder="1" applyAlignment="1">
      <alignment horizontal="left"/>
    </xf>
    <xf numFmtId="4" fontId="20" fillId="0" borderId="0" xfId="0" applyNumberFormat="1" applyFont="1" applyFill="1" applyBorder="1" applyAlignment="1">
      <alignment horizontal="right"/>
    </xf>
    <xf numFmtId="0" fontId="21" fillId="0" borderId="0" xfId="0" applyFont="1" applyAlignment="1">
      <alignment vertical="top"/>
    </xf>
    <xf numFmtId="0" fontId="21" fillId="0" borderId="11" xfId="0" applyFont="1" applyBorder="1" applyAlignment="1">
      <alignment/>
    </xf>
    <xf numFmtId="0" fontId="21" fillId="0" borderId="12" xfId="0" applyFont="1" applyBorder="1" applyAlignment="1">
      <alignment/>
    </xf>
    <xf numFmtId="172" fontId="21" fillId="0" borderId="14" xfId="0" applyNumberFormat="1" applyFont="1" applyBorder="1" applyAlignment="1">
      <alignment/>
    </xf>
    <xf numFmtId="0" fontId="3" fillId="0" borderId="0" xfId="0" applyFont="1" applyAlignment="1">
      <alignment horizontal="left" vertical="top"/>
    </xf>
    <xf numFmtId="172" fontId="20" fillId="0" borderId="0" xfId="0" applyNumberFormat="1" applyFont="1" applyAlignment="1">
      <alignment/>
    </xf>
    <xf numFmtId="0" fontId="23" fillId="0" borderId="0" xfId="0" applyFont="1" applyAlignment="1">
      <alignment horizontal="center" vertical="center"/>
    </xf>
    <xf numFmtId="172" fontId="21" fillId="0" borderId="12" xfId="0" applyNumberFormat="1" applyFont="1" applyBorder="1" applyAlignment="1">
      <alignment/>
    </xf>
    <xf numFmtId="0" fontId="21" fillId="0" borderId="0" xfId="0" applyFont="1" applyAlignment="1">
      <alignment/>
    </xf>
    <xf numFmtId="0" fontId="20" fillId="0" borderId="0" xfId="0" applyNumberFormat="1" applyFont="1" applyAlignment="1">
      <alignment horizontal="left" vertical="top"/>
    </xf>
    <xf numFmtId="0" fontId="2" fillId="0" borderId="0" xfId="0" applyFont="1" applyBorder="1" applyAlignment="1">
      <alignment vertical="top" wrapText="1"/>
    </xf>
    <xf numFmtId="0" fontId="21" fillId="0" borderId="11" xfId="0" applyFont="1" applyBorder="1" applyAlignment="1">
      <alignment vertical="top"/>
    </xf>
    <xf numFmtId="0" fontId="21" fillId="0" borderId="12" xfId="0" applyFont="1" applyBorder="1" applyAlignment="1">
      <alignment vertical="top"/>
    </xf>
    <xf numFmtId="0" fontId="2" fillId="0" borderId="0" xfId="0" applyFont="1" applyBorder="1" applyAlignment="1">
      <alignment horizontal="left" vertical="top"/>
    </xf>
    <xf numFmtId="4" fontId="20" fillId="0" borderId="0" xfId="0" applyNumberFormat="1" applyFont="1" applyFill="1" applyAlignment="1">
      <alignment horizontal="center"/>
    </xf>
    <xf numFmtId="0" fontId="23" fillId="0" borderId="0" xfId="0" applyFont="1" applyAlignment="1">
      <alignment horizontal="center"/>
    </xf>
    <xf numFmtId="0" fontId="12" fillId="0" borderId="0" xfId="0" applyNumberFormat="1" applyFont="1" applyAlignment="1">
      <alignment vertical="top" wrapText="1"/>
    </xf>
    <xf numFmtId="0" fontId="19" fillId="0" borderId="0" xfId="0" applyFont="1" applyAlignment="1">
      <alignment vertical="top"/>
    </xf>
    <xf numFmtId="0" fontId="19" fillId="0" borderId="0" xfId="0" applyNumberFormat="1" applyFont="1" applyAlignment="1">
      <alignment vertical="top" wrapText="1"/>
    </xf>
    <xf numFmtId="0" fontId="22" fillId="0" borderId="0" xfId="0" applyFont="1" applyAlignment="1">
      <alignment horizontal="center"/>
    </xf>
    <xf numFmtId="4" fontId="22" fillId="0" borderId="0" xfId="0" applyNumberFormat="1" applyFont="1" applyFill="1" applyAlignment="1">
      <alignment/>
    </xf>
    <xf numFmtId="172" fontId="22" fillId="0" borderId="0" xfId="0" applyNumberFormat="1" applyFont="1" applyAlignment="1">
      <alignment/>
    </xf>
    <xf numFmtId="0" fontId="18" fillId="0" borderId="0" xfId="0" applyFont="1" applyAlignment="1">
      <alignment vertical="top" wrapText="1"/>
    </xf>
    <xf numFmtId="4" fontId="24" fillId="0" borderId="0" xfId="0" applyNumberFormat="1" applyFont="1" applyFill="1" applyAlignment="1">
      <alignment/>
    </xf>
    <xf numFmtId="0" fontId="12" fillId="0" borderId="11" xfId="0" applyNumberFormat="1" applyFont="1" applyBorder="1" applyAlignment="1">
      <alignment vertical="top" wrapText="1"/>
    </xf>
    <xf numFmtId="0" fontId="11" fillId="0" borderId="12" xfId="0" applyFont="1" applyBorder="1" applyAlignment="1">
      <alignment horizontal="center"/>
    </xf>
    <xf numFmtId="4" fontId="11" fillId="0" borderId="12" xfId="0" applyNumberFormat="1" applyFont="1" applyFill="1" applyBorder="1" applyAlignment="1">
      <alignment/>
    </xf>
    <xf numFmtId="172" fontId="11" fillId="0" borderId="14" xfId="0" applyNumberFormat="1" applyFont="1" applyBorder="1" applyAlignment="1">
      <alignment/>
    </xf>
    <xf numFmtId="0" fontId="19" fillId="0" borderId="0" xfId="45" applyFont="1" applyFill="1" applyBorder="1" applyAlignment="1">
      <alignment horizontal="center" vertical="top"/>
      <protection/>
    </xf>
    <xf numFmtId="0" fontId="19" fillId="0" borderId="0" xfId="45" applyFont="1" applyFill="1" applyBorder="1">
      <alignment/>
      <protection/>
    </xf>
    <xf numFmtId="0" fontId="22" fillId="0" borderId="0" xfId="45" applyFont="1" applyFill="1" applyBorder="1" applyAlignment="1">
      <alignment horizontal="center"/>
      <protection/>
    </xf>
    <xf numFmtId="4" fontId="22" fillId="0" borderId="0" xfId="45" applyNumberFormat="1" applyFont="1" applyFill="1" applyBorder="1" applyAlignment="1">
      <alignment horizontal="center"/>
      <protection/>
    </xf>
    <xf numFmtId="0" fontId="22" fillId="0" borderId="0" xfId="45" applyFont="1" applyFill="1" applyBorder="1">
      <alignment/>
      <protection/>
    </xf>
    <xf numFmtId="0" fontId="25" fillId="0" borderId="0" xfId="0" applyFont="1" applyAlignment="1">
      <alignment/>
    </xf>
    <xf numFmtId="0" fontId="26" fillId="0" borderId="0" xfId="0" applyFont="1" applyAlignment="1">
      <alignment/>
    </xf>
    <xf numFmtId="0" fontId="12" fillId="0" borderId="0" xfId="45" applyFont="1" applyFill="1" applyBorder="1" applyAlignment="1">
      <alignment horizontal="center" vertical="top"/>
      <protection/>
    </xf>
    <xf numFmtId="0" fontId="12" fillId="0" borderId="0" xfId="45" applyFont="1" applyFill="1" applyBorder="1">
      <alignment/>
      <protection/>
    </xf>
    <xf numFmtId="0" fontId="10" fillId="0" borderId="0" xfId="45" applyFont="1" applyFill="1" applyBorder="1" applyAlignment="1">
      <alignment horizontal="center"/>
      <protection/>
    </xf>
    <xf numFmtId="4" fontId="10" fillId="0" borderId="0" xfId="45" applyNumberFormat="1" applyFont="1" applyFill="1" applyBorder="1" applyAlignment="1">
      <alignment horizontal="center"/>
      <protection/>
    </xf>
    <xf numFmtId="0" fontId="10" fillId="0" borderId="0" xfId="45" applyFont="1" applyFill="1" applyBorder="1">
      <alignment/>
      <protection/>
    </xf>
    <xf numFmtId="0" fontId="8" fillId="0" borderId="0" xfId="45" applyFont="1" applyFill="1" applyBorder="1">
      <alignment/>
      <protection/>
    </xf>
    <xf numFmtId="0" fontId="19" fillId="0" borderId="0" xfId="45" applyFont="1" applyFill="1" applyBorder="1" applyAlignment="1">
      <alignment horizontal="left" wrapText="1"/>
      <protection/>
    </xf>
    <xf numFmtId="0" fontId="19" fillId="0" borderId="0" xfId="45" applyFont="1" applyFill="1" applyBorder="1" applyAlignment="1">
      <alignment wrapText="1"/>
      <protection/>
    </xf>
    <xf numFmtId="172" fontId="22" fillId="0" borderId="0" xfId="45" applyNumberFormat="1" applyFont="1" applyFill="1" applyBorder="1" applyAlignment="1">
      <alignment horizontal="right"/>
      <protection/>
    </xf>
    <xf numFmtId="0" fontId="19" fillId="0" borderId="0" xfId="47" applyFont="1" applyFill="1" applyBorder="1" applyAlignment="1">
      <alignment horizontal="justify" vertical="top" wrapText="1"/>
      <protection/>
    </xf>
    <xf numFmtId="0" fontId="12" fillId="0" borderId="11" xfId="45" applyFont="1" applyFill="1" applyBorder="1">
      <alignment/>
      <protection/>
    </xf>
    <xf numFmtId="0" fontId="11" fillId="0" borderId="12" xfId="45" applyFont="1" applyFill="1" applyBorder="1" applyAlignment="1">
      <alignment horizontal="center"/>
      <protection/>
    </xf>
    <xf numFmtId="4" fontId="11" fillId="0" borderId="12" xfId="45" applyNumberFormat="1" applyFont="1" applyFill="1" applyBorder="1" applyAlignment="1">
      <alignment horizontal="center"/>
      <protection/>
    </xf>
    <xf numFmtId="172" fontId="11" fillId="0" borderId="14" xfId="45" applyNumberFormat="1" applyFont="1" applyFill="1" applyBorder="1" applyAlignment="1">
      <alignment horizontal="right"/>
      <protection/>
    </xf>
    <xf numFmtId="0" fontId="28" fillId="0" borderId="0" xfId="0" applyFont="1" applyAlignment="1">
      <alignment/>
    </xf>
    <xf numFmtId="0" fontId="3" fillId="0" borderId="0" xfId="0" applyFont="1" applyAlignment="1">
      <alignment horizontal="left" vertical="top" wrapText="1"/>
    </xf>
    <xf numFmtId="4" fontId="3" fillId="0" borderId="0" xfId="0" applyNumberFormat="1" applyFont="1" applyAlignment="1">
      <alignment horizontal="center" vertical="top" wrapText="1"/>
    </xf>
    <xf numFmtId="0" fontId="29" fillId="0" borderId="12" xfId="0" applyFont="1" applyBorder="1" applyAlignment="1">
      <alignment/>
    </xf>
    <xf numFmtId="0" fontId="30" fillId="0" borderId="0" xfId="0" applyFont="1" applyAlignment="1">
      <alignment vertical="top"/>
    </xf>
    <xf numFmtId="0" fontId="2" fillId="0" borderId="0" xfId="0" applyFont="1" applyAlignment="1">
      <alignment horizontal="left" vertical="top" wrapText="1"/>
    </xf>
    <xf numFmtId="0" fontId="28" fillId="0" borderId="0" xfId="0" applyFont="1" applyBorder="1" applyAlignment="1">
      <alignment/>
    </xf>
    <xf numFmtId="0" fontId="20" fillId="0" borderId="0" xfId="0" applyFont="1" applyBorder="1" applyAlignment="1">
      <alignment horizontal="center"/>
    </xf>
    <xf numFmtId="4" fontId="20" fillId="0" borderId="0" xfId="0" applyNumberFormat="1" applyFont="1" applyFill="1" applyBorder="1" applyAlignment="1">
      <alignment/>
    </xf>
    <xf numFmtId="4" fontId="21" fillId="0" borderId="14" xfId="0" applyNumberFormat="1" applyFont="1" applyBorder="1" applyAlignment="1">
      <alignment/>
    </xf>
    <xf numFmtId="0" fontId="2" fillId="0" borderId="15" xfId="0" applyFont="1" applyBorder="1" applyAlignment="1">
      <alignment/>
    </xf>
    <xf numFmtId="4" fontId="3" fillId="0" borderId="15" xfId="0" applyNumberFormat="1" applyFont="1" applyBorder="1" applyAlignment="1">
      <alignment horizontal="center" vertical="top" wrapText="1"/>
    </xf>
    <xf numFmtId="0" fontId="18" fillId="0" borderId="15" xfId="43" applyFont="1" applyFill="1" applyBorder="1">
      <alignment/>
      <protection/>
    </xf>
    <xf numFmtId="4" fontId="11" fillId="0" borderId="0" xfId="45" applyNumberFormat="1" applyFont="1" applyFill="1" applyBorder="1" applyAlignment="1">
      <alignment horizontal="center"/>
      <protection/>
    </xf>
    <xf numFmtId="0" fontId="2" fillId="0" borderId="0" xfId="0" applyFont="1" applyBorder="1" applyAlignment="1">
      <alignment vertical="top"/>
    </xf>
    <xf numFmtId="0" fontId="21" fillId="0" borderId="0" xfId="0" applyFont="1" applyBorder="1" applyAlignment="1">
      <alignment/>
    </xf>
    <xf numFmtId="0" fontId="29" fillId="0" borderId="0" xfId="0" applyFont="1" applyBorder="1" applyAlignment="1">
      <alignment/>
    </xf>
    <xf numFmtId="0" fontId="10" fillId="0" borderId="0" xfId="0" applyFont="1" applyAlignment="1">
      <alignment horizontal="center"/>
    </xf>
    <xf numFmtId="0" fontId="30" fillId="0" borderId="0" xfId="0" applyFont="1" applyBorder="1" applyAlignment="1">
      <alignment vertical="top" wrapText="1"/>
    </xf>
    <xf numFmtId="0" fontId="27" fillId="0" borderId="0" xfId="0" applyNumberFormat="1" applyFont="1" applyAlignment="1">
      <alignment vertical="top"/>
    </xf>
    <xf numFmtId="0" fontId="19" fillId="0" borderId="0" xfId="0" applyFont="1" applyBorder="1" applyAlignment="1">
      <alignment vertical="top" wrapText="1"/>
    </xf>
    <xf numFmtId="0" fontId="22" fillId="0" borderId="0" xfId="0" applyFont="1" applyAlignment="1">
      <alignment horizontal="left" vertical="top"/>
    </xf>
    <xf numFmtId="4" fontId="22" fillId="0" borderId="15" xfId="45" applyNumberFormat="1" applyFont="1" applyFill="1" applyBorder="1" applyAlignment="1">
      <alignment horizontal="center"/>
      <protection/>
    </xf>
    <xf numFmtId="4" fontId="11" fillId="0" borderId="10" xfId="0" applyNumberFormat="1" applyFont="1" applyBorder="1" applyAlignment="1">
      <alignment/>
    </xf>
    <xf numFmtId="49" fontId="32" fillId="35" borderId="0" xfId="0" applyNumberFormat="1" applyFont="1" applyFill="1" applyAlignment="1">
      <alignment horizontal="left" vertical="top"/>
    </xf>
    <xf numFmtId="0" fontId="32" fillId="35" borderId="0" xfId="0" applyNumberFormat="1" applyFont="1" applyFill="1" applyAlignment="1">
      <alignment/>
    </xf>
    <xf numFmtId="49" fontId="33" fillId="35" borderId="0" xfId="0" applyNumberFormat="1" applyFont="1" applyFill="1" applyAlignment="1">
      <alignment horizontal="right"/>
    </xf>
    <xf numFmtId="1" fontId="33" fillId="35" borderId="0" xfId="0" applyNumberFormat="1" applyFont="1" applyFill="1" applyAlignment="1">
      <alignment horizontal="left" indent="1"/>
    </xf>
    <xf numFmtId="2" fontId="34" fillId="35" borderId="0" xfId="0" applyNumberFormat="1" applyFont="1" applyFill="1" applyAlignment="1">
      <alignment/>
    </xf>
    <xf numFmtId="0" fontId="33" fillId="35" borderId="0" xfId="0" applyFont="1" applyFill="1" applyAlignment="1">
      <alignment/>
    </xf>
    <xf numFmtId="176" fontId="33" fillId="0" borderId="0" xfId="0" applyNumberFormat="1" applyFont="1" applyAlignment="1">
      <alignment horizontal="left" vertical="top"/>
    </xf>
    <xf numFmtId="0" fontId="33" fillId="0" borderId="0" xfId="0" applyFont="1" applyAlignment="1">
      <alignment wrapText="1"/>
    </xf>
    <xf numFmtId="49" fontId="33" fillId="0" borderId="0" xfId="0" applyNumberFormat="1" applyFont="1" applyAlignment="1">
      <alignment horizontal="right"/>
    </xf>
    <xf numFmtId="1" fontId="33" fillId="0" borderId="0" xfId="0" applyNumberFormat="1" applyFont="1" applyAlignment="1">
      <alignment horizontal="left" indent="1"/>
    </xf>
    <xf numFmtId="2" fontId="34" fillId="0" borderId="0" xfId="0" applyNumberFormat="1" applyFont="1" applyAlignment="1">
      <alignment/>
    </xf>
    <xf numFmtId="0" fontId="33" fillId="0" borderId="0" xfId="0" applyFont="1" applyAlignment="1">
      <alignment/>
    </xf>
    <xf numFmtId="0" fontId="33" fillId="0" borderId="0" xfId="0" applyNumberFormat="1" applyFont="1" applyAlignment="1">
      <alignment wrapText="1"/>
    </xf>
    <xf numFmtId="176" fontId="33" fillId="0" borderId="0" xfId="0" applyNumberFormat="1" applyFont="1" applyAlignment="1">
      <alignment horizontal="right" vertical="top"/>
    </xf>
    <xf numFmtId="4" fontId="34" fillId="0" borderId="0" xfId="0" applyNumberFormat="1" applyFont="1" applyAlignment="1">
      <alignment/>
    </xf>
    <xf numFmtId="176" fontId="33" fillId="0" borderId="0" xfId="0" applyNumberFormat="1" applyFont="1" applyAlignment="1">
      <alignment horizontal="left" vertical="top" wrapText="1"/>
    </xf>
    <xf numFmtId="0" fontId="33" fillId="0" borderId="0" xfId="0" applyNumberFormat="1" applyFont="1" applyAlignment="1">
      <alignment horizontal="right" wrapText="1"/>
    </xf>
    <xf numFmtId="176" fontId="33" fillId="0" borderId="0" xfId="0" applyNumberFormat="1" applyFont="1" applyFill="1" applyAlignment="1">
      <alignment horizontal="left" vertical="top"/>
    </xf>
    <xf numFmtId="0" fontId="33" fillId="0" borderId="0" xfId="0" applyNumberFormat="1" applyFont="1" applyFill="1" applyAlignment="1">
      <alignment wrapText="1"/>
    </xf>
    <xf numFmtId="49" fontId="33" fillId="0" borderId="0" xfId="0" applyNumberFormat="1" applyFont="1" applyFill="1" applyAlignment="1">
      <alignment horizontal="right"/>
    </xf>
    <xf numFmtId="1" fontId="33" fillId="0" borderId="0" xfId="0" applyNumberFormat="1" applyFont="1" applyFill="1" applyAlignment="1">
      <alignment horizontal="left" indent="1"/>
    </xf>
    <xf numFmtId="2" fontId="34" fillId="0" borderId="0" xfId="0" applyNumberFormat="1" applyFont="1" applyFill="1" applyAlignment="1">
      <alignment/>
    </xf>
    <xf numFmtId="0" fontId="33" fillId="0" borderId="0" xfId="0" applyFont="1" applyFill="1" applyAlignment="1">
      <alignment/>
    </xf>
    <xf numFmtId="176" fontId="33" fillId="0" borderId="0" xfId="0" applyNumberFormat="1" applyFont="1" applyFill="1" applyAlignment="1">
      <alignment horizontal="left" vertical="top" wrapText="1"/>
    </xf>
    <xf numFmtId="0" fontId="33" fillId="0" borderId="0" xfId="0" applyNumberFormat="1" applyFont="1" applyFill="1" applyAlignment="1">
      <alignment horizontal="right" vertical="top" wrapText="1"/>
    </xf>
    <xf numFmtId="0" fontId="33" fillId="0" borderId="0" xfId="0" applyNumberFormat="1" applyFont="1" applyFill="1" applyAlignment="1">
      <alignment horizontal="left" wrapText="1"/>
    </xf>
    <xf numFmtId="4" fontId="34" fillId="0" borderId="0" xfId="0" applyNumberFormat="1" applyFont="1" applyFill="1" applyAlignment="1">
      <alignment/>
    </xf>
    <xf numFmtId="0" fontId="32" fillId="0" borderId="0" xfId="0" applyNumberFormat="1" applyFont="1" applyFill="1" applyAlignment="1">
      <alignment wrapText="1"/>
    </xf>
    <xf numFmtId="176" fontId="33" fillId="0" borderId="0" xfId="0" applyNumberFormat="1" applyFont="1" applyAlignment="1">
      <alignment horizontal="right"/>
    </xf>
    <xf numFmtId="49" fontId="33" fillId="0" borderId="0" xfId="0" applyNumberFormat="1" applyFont="1" applyAlignment="1">
      <alignment horizontal="right" wrapText="1"/>
    </xf>
    <xf numFmtId="176" fontId="33" fillId="0" borderId="0" xfId="0" applyNumberFormat="1" applyFont="1" applyBorder="1" applyAlignment="1">
      <alignment horizontal="left" vertical="top"/>
    </xf>
    <xf numFmtId="0" fontId="33" fillId="0" borderId="0" xfId="0" applyNumberFormat="1" applyFont="1" applyBorder="1" applyAlignment="1">
      <alignment wrapText="1"/>
    </xf>
    <xf numFmtId="49" fontId="33" fillId="0" borderId="0" xfId="0" applyNumberFormat="1" applyFont="1" applyBorder="1" applyAlignment="1">
      <alignment horizontal="right"/>
    </xf>
    <xf numFmtId="1" fontId="33" fillId="0" borderId="0" xfId="0" applyNumberFormat="1" applyFont="1" applyBorder="1" applyAlignment="1">
      <alignment horizontal="left" indent="1"/>
    </xf>
    <xf numFmtId="2" fontId="34" fillId="0" borderId="0" xfId="0" applyNumberFormat="1" applyFont="1" applyBorder="1" applyAlignment="1">
      <alignment/>
    </xf>
    <xf numFmtId="0" fontId="33" fillId="0" borderId="0" xfId="0" applyFont="1" applyBorder="1" applyAlignment="1">
      <alignment/>
    </xf>
    <xf numFmtId="176" fontId="33" fillId="0" borderId="16" xfId="0" applyNumberFormat="1" applyFont="1" applyBorder="1" applyAlignment="1">
      <alignment horizontal="left" vertical="top"/>
    </xf>
    <xf numFmtId="49" fontId="33" fillId="0" borderId="16" xfId="0" applyNumberFormat="1" applyFont="1" applyBorder="1" applyAlignment="1">
      <alignment horizontal="right"/>
    </xf>
    <xf numFmtId="1" fontId="33" fillId="0" borderId="16" xfId="0" applyNumberFormat="1" applyFont="1" applyBorder="1" applyAlignment="1">
      <alignment horizontal="left" indent="1"/>
    </xf>
    <xf numFmtId="0" fontId="33" fillId="0" borderId="16" xfId="0" applyFont="1" applyBorder="1" applyAlignment="1">
      <alignment/>
    </xf>
    <xf numFmtId="0" fontId="35" fillId="0" borderId="0" xfId="0" applyNumberFormat="1" applyFont="1" applyAlignment="1">
      <alignment wrapText="1"/>
    </xf>
    <xf numFmtId="2" fontId="36" fillId="0" borderId="16" xfId="0" applyNumberFormat="1" applyFont="1" applyBorder="1" applyAlignment="1">
      <alignment/>
    </xf>
    <xf numFmtId="0" fontId="32" fillId="0" borderId="16" xfId="0" applyNumberFormat="1" applyFont="1" applyBorder="1" applyAlignment="1">
      <alignment wrapText="1"/>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quotePrefix="1">
      <alignment horizontal="justify"/>
      <protection/>
    </xf>
    <xf numFmtId="0" fontId="0" fillId="0" borderId="0" xfId="0" applyAlignment="1" applyProtection="1">
      <alignment horizontal="justify"/>
      <protection/>
    </xf>
    <xf numFmtId="0" fontId="26" fillId="0" borderId="0" xfId="0" applyFont="1" applyAlignment="1">
      <alignment horizontal="left" vertical="top" wrapText="1"/>
    </xf>
    <xf numFmtId="0" fontId="39" fillId="0" borderId="0" xfId="0" applyFont="1" applyFill="1" applyAlignment="1" applyProtection="1">
      <alignment/>
      <protection/>
    </xf>
    <xf numFmtId="49" fontId="40" fillId="0" borderId="0" xfId="34" applyNumberFormat="1" applyFont="1" applyFill="1" applyBorder="1" applyAlignment="1" applyProtection="1">
      <alignment horizontal="center" vertical="top" wrapText="1"/>
      <protection/>
    </xf>
    <xf numFmtId="0" fontId="41" fillId="0" borderId="0" xfId="0" applyFont="1" applyAlignment="1" applyProtection="1">
      <alignment horizontal="justify"/>
      <protection/>
    </xf>
    <xf numFmtId="0" fontId="39" fillId="0" borderId="0" xfId="0" applyFont="1" applyAlignment="1" applyProtection="1">
      <alignment/>
      <protection/>
    </xf>
    <xf numFmtId="49" fontId="42" fillId="0" borderId="0" xfId="34" applyNumberFormat="1" applyFont="1" applyFill="1" applyBorder="1" applyAlignment="1" applyProtection="1">
      <alignment horizontal="center" wrapText="1"/>
      <protection/>
    </xf>
    <xf numFmtId="0" fontId="39" fillId="0" borderId="0" xfId="0" applyFont="1" applyFill="1" applyAlignment="1" applyProtection="1">
      <alignment horizontal="center" wrapText="1"/>
      <protection/>
    </xf>
    <xf numFmtId="0" fontId="89" fillId="0" borderId="0" xfId="0" applyFont="1" applyFill="1" applyAlignment="1" applyProtection="1">
      <alignment/>
      <protection/>
    </xf>
    <xf numFmtId="49" fontId="43" fillId="0" borderId="0" xfId="34" applyNumberFormat="1" applyFont="1" applyFill="1" applyBorder="1" applyAlignment="1" applyProtection="1">
      <alignment horizontal="center" wrapText="1"/>
      <protection/>
    </xf>
    <xf numFmtId="0" fontId="44" fillId="0" borderId="0" xfId="0" applyFont="1" applyAlignment="1" applyProtection="1">
      <alignment horizontal="justify"/>
      <protection/>
    </xf>
    <xf numFmtId="0" fontId="89" fillId="0" borderId="0" xfId="0" applyFont="1" applyAlignment="1" applyProtection="1">
      <alignment/>
      <protection/>
    </xf>
    <xf numFmtId="0" fontId="89" fillId="0" borderId="0" xfId="0" applyFont="1" applyFill="1" applyAlignment="1" applyProtection="1">
      <alignment horizontal="center" wrapText="1"/>
      <protection/>
    </xf>
    <xf numFmtId="49" fontId="45" fillId="0" borderId="0" xfId="34" applyNumberFormat="1" applyFont="1" applyFill="1" applyBorder="1" applyAlignment="1" applyProtection="1">
      <alignment horizontal="center" wrapText="1"/>
      <protection/>
    </xf>
    <xf numFmtId="0" fontId="46"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4" fontId="39" fillId="0" borderId="0" xfId="0" applyNumberFormat="1" applyFont="1" applyAlignment="1" applyProtection="1">
      <alignment/>
      <protection/>
    </xf>
    <xf numFmtId="0" fontId="39" fillId="0" borderId="0" xfId="0" applyFont="1" applyFill="1" applyBorder="1" applyAlignment="1" applyProtection="1">
      <alignment horizontal="center"/>
      <protection/>
    </xf>
    <xf numFmtId="49" fontId="40" fillId="0" borderId="0" xfId="34" applyNumberFormat="1" applyFont="1" applyFill="1" applyBorder="1" applyAlignment="1" applyProtection="1">
      <alignment horizontal="right" vertical="top" wrapText="1"/>
      <protection/>
    </xf>
    <xf numFmtId="49" fontId="45" fillId="0" borderId="0" xfId="34" applyNumberFormat="1" applyFont="1" applyFill="1" applyBorder="1" applyAlignment="1" applyProtection="1">
      <alignment horizontal="center" vertical="top" wrapText="1"/>
      <protection/>
    </xf>
    <xf numFmtId="0" fontId="39" fillId="0" borderId="0" xfId="0" applyFont="1" applyAlignment="1" applyProtection="1" quotePrefix="1">
      <alignment horizontal="justify"/>
      <protection/>
    </xf>
    <xf numFmtId="0" fontId="47" fillId="0" borderId="0" xfId="0" applyNumberFormat="1" applyFont="1" applyFill="1" applyBorder="1" applyAlignment="1" applyProtection="1">
      <alignment horizontal="justify" vertical="top" wrapText="1"/>
      <protection/>
    </xf>
    <xf numFmtId="0" fontId="39" fillId="0" borderId="0" xfId="0" applyFont="1" applyFill="1" applyBorder="1" applyAlignment="1" applyProtection="1">
      <alignment horizontal="center" wrapText="1"/>
      <protection/>
    </xf>
    <xf numFmtId="177" fontId="42" fillId="0" borderId="0" xfId="34" applyNumberFormat="1" applyFont="1" applyFill="1" applyBorder="1" applyAlignment="1" applyProtection="1">
      <alignment horizontal="center"/>
      <protection/>
    </xf>
    <xf numFmtId="0" fontId="41" fillId="0" borderId="17" xfId="0" applyFont="1" applyBorder="1" applyAlignment="1" applyProtection="1">
      <alignment horizontal="justify"/>
      <protection/>
    </xf>
    <xf numFmtId="0" fontId="39" fillId="0" borderId="0" xfId="0" applyFont="1" applyBorder="1" applyAlignment="1">
      <alignment horizontal="center" vertical="top"/>
    </xf>
    <xf numFmtId="0" fontId="42" fillId="0" borderId="0" xfId="0" applyFont="1" applyBorder="1" applyAlignment="1">
      <alignment horizontal="center" vertical="top"/>
    </xf>
    <xf numFmtId="0" fontId="42" fillId="0" borderId="0" xfId="0" applyFont="1" applyBorder="1" applyAlignment="1">
      <alignment vertical="top" wrapText="1"/>
    </xf>
    <xf numFmtId="0" fontId="42" fillId="0" borderId="0" xfId="0" applyFont="1" applyBorder="1" applyAlignment="1">
      <alignment horizontal="center"/>
    </xf>
    <xf numFmtId="2" fontId="42" fillId="0" borderId="0" xfId="0" applyNumberFormat="1" applyFont="1" applyBorder="1" applyAlignment="1">
      <alignment horizontal="center"/>
    </xf>
    <xf numFmtId="4" fontId="42" fillId="0" borderId="0" xfId="65" applyNumberFormat="1" applyFont="1" applyBorder="1" applyAlignment="1" applyProtection="1">
      <alignment horizontal="center"/>
      <protection locked="0"/>
    </xf>
    <xf numFmtId="4" fontId="42" fillId="0" borderId="0" xfId="65" applyNumberFormat="1" applyFont="1" applyBorder="1" applyAlignment="1" applyProtection="1">
      <alignment horizontal="center"/>
      <protection/>
    </xf>
    <xf numFmtId="2" fontId="42" fillId="0" borderId="0" xfId="0" applyNumberFormat="1" applyFont="1" applyBorder="1" applyAlignment="1">
      <alignment horizontal="center"/>
    </xf>
    <xf numFmtId="0" fontId="39" fillId="0" borderId="0" xfId="0" applyFont="1" applyAlignment="1" applyProtection="1">
      <alignment horizontal="justify"/>
      <protection/>
    </xf>
    <xf numFmtId="4" fontId="39" fillId="0" borderId="0" xfId="0" applyNumberFormat="1" applyFont="1" applyAlignment="1" applyProtection="1">
      <alignment horizontal="right"/>
      <protection/>
    </xf>
    <xf numFmtId="49" fontId="49" fillId="0" borderId="0" xfId="34" applyNumberFormat="1" applyFont="1" applyFill="1" applyBorder="1" applyAlignment="1" applyProtection="1">
      <alignment horizontal="right" vertical="top" wrapText="1"/>
      <protection/>
    </xf>
    <xf numFmtId="0" fontId="90" fillId="0" borderId="17" xfId="0" applyFont="1" applyBorder="1" applyAlignment="1" applyProtection="1">
      <alignment horizontal="justify"/>
      <protection/>
    </xf>
    <xf numFmtId="0" fontId="90" fillId="0" borderId="0" xfId="0" applyFont="1" applyFill="1" applyBorder="1" applyAlignment="1" applyProtection="1">
      <alignment horizontal="center" wrapText="1"/>
      <protection/>
    </xf>
    <xf numFmtId="177" fontId="45" fillId="0" borderId="0" xfId="34" applyNumberFormat="1" applyFont="1" applyFill="1" applyBorder="1" applyAlignment="1" applyProtection="1">
      <alignment horizontal="center"/>
      <protection/>
    </xf>
    <xf numFmtId="0" fontId="39" fillId="0" borderId="0" xfId="0" applyFont="1" applyBorder="1" applyAlignment="1" applyProtection="1">
      <alignment horizontal="justify"/>
      <protection/>
    </xf>
    <xf numFmtId="0" fontId="39" fillId="0" borderId="0" xfId="0" applyFont="1" applyBorder="1" applyAlignment="1" applyProtection="1">
      <alignment/>
      <protection/>
    </xf>
    <xf numFmtId="177" fontId="47" fillId="0" borderId="0" xfId="34" applyNumberFormat="1" applyFont="1" applyFill="1" applyBorder="1" applyAlignment="1" applyProtection="1">
      <alignment/>
      <protection/>
    </xf>
    <xf numFmtId="0" fontId="39" fillId="0" borderId="0" xfId="0" applyFont="1" applyFill="1" applyBorder="1" applyAlignment="1" applyProtection="1">
      <alignment/>
      <protection/>
    </xf>
    <xf numFmtId="0" fontId="39" fillId="0" borderId="0" xfId="0" applyFont="1" applyFill="1" applyAlignment="1" applyProtection="1">
      <alignment horizontal="center"/>
      <protection/>
    </xf>
    <xf numFmtId="0" fontId="39" fillId="0" borderId="0" xfId="0" applyFont="1" applyAlignment="1" applyProtection="1">
      <alignment horizontal="center"/>
      <protection/>
    </xf>
    <xf numFmtId="2" fontId="39" fillId="0" borderId="0" xfId="0" applyNumberFormat="1" applyFont="1" applyAlignment="1" applyProtection="1">
      <alignment horizontal="center"/>
      <protection/>
    </xf>
    <xf numFmtId="0" fontId="42" fillId="0" borderId="0" xfId="35" applyFont="1" applyFill="1" applyAlignment="1" applyProtection="1">
      <alignment/>
      <protection/>
    </xf>
    <xf numFmtId="0" fontId="50" fillId="0" borderId="0" xfId="0" applyFont="1" applyAlignment="1" applyProtection="1">
      <alignment horizontal="justify"/>
      <protection/>
    </xf>
    <xf numFmtId="0" fontId="39" fillId="0" borderId="0" xfId="0" applyFont="1" applyAlignment="1" applyProtection="1">
      <alignment horizontal="right"/>
      <protection/>
    </xf>
    <xf numFmtId="0" fontId="90" fillId="0" borderId="0" xfId="0" applyFont="1" applyFill="1" applyAlignment="1" applyProtection="1">
      <alignment/>
      <protection/>
    </xf>
    <xf numFmtId="0" fontId="90" fillId="0" borderId="0" xfId="0" applyFont="1" applyAlignment="1" applyProtection="1">
      <alignment horizontal="center"/>
      <protection/>
    </xf>
    <xf numFmtId="0" fontId="90" fillId="0" borderId="0" xfId="0" applyFont="1" applyAlignment="1" applyProtection="1">
      <alignment/>
      <protection/>
    </xf>
    <xf numFmtId="0" fontId="90" fillId="0" borderId="0" xfId="0" applyFont="1" applyAlignment="1" applyProtection="1">
      <alignment horizontal="justify"/>
      <protection/>
    </xf>
    <xf numFmtId="0" fontId="90" fillId="0" borderId="0" xfId="0" applyFont="1" applyFill="1" applyAlignment="1" applyProtection="1">
      <alignment horizontal="center"/>
      <protection/>
    </xf>
    <xf numFmtId="0" fontId="52" fillId="0" borderId="0" xfId="35" applyFont="1" applyFill="1" applyAlignment="1" applyProtection="1">
      <alignment/>
      <protection/>
    </xf>
    <xf numFmtId="176" fontId="53" fillId="0" borderId="0" xfId="0" applyNumberFormat="1" applyFont="1" applyAlignment="1">
      <alignment horizontal="left" vertical="top"/>
    </xf>
    <xf numFmtId="49" fontId="54" fillId="0" borderId="0" xfId="34" applyNumberFormat="1" applyFont="1" applyFill="1" applyBorder="1" applyAlignment="1" applyProtection="1">
      <alignment horizontal="center" vertical="top" wrapText="1"/>
      <protection/>
    </xf>
    <xf numFmtId="0" fontId="12" fillId="0" borderId="0" xfId="0" applyFont="1" applyAlignment="1" applyProtection="1">
      <alignment/>
      <protection hidden="1"/>
    </xf>
    <xf numFmtId="4" fontId="12" fillId="0" borderId="0" xfId="0" applyNumberFormat="1" applyFont="1" applyAlignment="1" applyProtection="1">
      <alignment horizontal="center"/>
      <protection hidden="1"/>
    </xf>
    <xf numFmtId="0" fontId="12" fillId="0" borderId="0" xfId="0" applyFont="1" applyAlignment="1" applyProtection="1">
      <alignment/>
      <protection/>
    </xf>
    <xf numFmtId="172" fontId="20" fillId="0" borderId="0" xfId="43" applyNumberFormat="1" applyFont="1" applyFill="1" applyBorder="1" applyProtection="1">
      <alignment/>
      <protection locked="0"/>
    </xf>
    <xf numFmtId="4" fontId="20" fillId="0" borderId="0" xfId="0" applyNumberFormat="1" applyFont="1" applyFill="1" applyBorder="1" applyAlignment="1" applyProtection="1">
      <alignment horizontal="right"/>
      <protection locked="0"/>
    </xf>
    <xf numFmtId="0" fontId="21" fillId="0" borderId="12" xfId="0" applyFont="1" applyBorder="1" applyAlignment="1" applyProtection="1">
      <alignment/>
      <protection locked="0"/>
    </xf>
    <xf numFmtId="172" fontId="2" fillId="0" borderId="0" xfId="0" applyNumberFormat="1" applyFont="1" applyAlignment="1" applyProtection="1">
      <alignment/>
      <protection locked="0"/>
    </xf>
    <xf numFmtId="172" fontId="26" fillId="0" borderId="0" xfId="0" applyNumberFormat="1" applyFont="1" applyAlignment="1" applyProtection="1">
      <alignment/>
      <protection locked="0"/>
    </xf>
    <xf numFmtId="172" fontId="20" fillId="0" borderId="0" xfId="0" applyNumberFormat="1" applyFont="1" applyAlignment="1" applyProtection="1">
      <alignment/>
      <protection locked="0"/>
    </xf>
    <xf numFmtId="0" fontId="20" fillId="0" borderId="0" xfId="0" applyFont="1" applyAlignment="1" applyProtection="1">
      <alignment horizontal="center"/>
      <protection locked="0"/>
    </xf>
    <xf numFmtId="172" fontId="21" fillId="0" borderId="12" xfId="0" applyNumberFormat="1" applyFont="1" applyBorder="1" applyAlignment="1" applyProtection="1">
      <alignment/>
      <protection locked="0"/>
    </xf>
    <xf numFmtId="4" fontId="20" fillId="0" borderId="0" xfId="0" applyNumberFormat="1" applyFont="1" applyFill="1" applyAlignment="1" applyProtection="1">
      <alignment/>
      <protection locked="0"/>
    </xf>
    <xf numFmtId="172" fontId="3" fillId="0" borderId="0" xfId="0" applyNumberFormat="1" applyFont="1" applyAlignment="1" applyProtection="1">
      <alignment/>
      <protection locked="0"/>
    </xf>
    <xf numFmtId="172" fontId="10" fillId="0" borderId="0" xfId="0" applyNumberFormat="1" applyFont="1" applyAlignment="1" applyProtection="1">
      <alignment/>
      <protection locked="0"/>
    </xf>
    <xf numFmtId="172" fontId="22" fillId="0" borderId="0" xfId="0" applyNumberFormat="1" applyFont="1" applyAlignment="1" applyProtection="1">
      <alignment/>
      <protection locked="0"/>
    </xf>
    <xf numFmtId="172" fontId="11" fillId="0" borderId="12" xfId="0" applyNumberFormat="1" applyFont="1" applyBorder="1" applyAlignment="1" applyProtection="1">
      <alignment/>
      <protection locked="0"/>
    </xf>
    <xf numFmtId="172" fontId="22" fillId="0" borderId="0" xfId="45" applyNumberFormat="1" applyFont="1" applyFill="1" applyBorder="1" applyAlignment="1" applyProtection="1">
      <alignment horizontal="right"/>
      <protection locked="0"/>
    </xf>
    <xf numFmtId="2" fontId="22" fillId="0" borderId="0" xfId="45" applyNumberFormat="1" applyFont="1" applyFill="1" applyBorder="1" applyAlignment="1" applyProtection="1">
      <alignment horizontal="right"/>
      <protection locked="0"/>
    </xf>
    <xf numFmtId="172" fontId="11" fillId="0" borderId="12" xfId="45" applyNumberFormat="1" applyFont="1" applyFill="1" applyBorder="1" applyAlignment="1" applyProtection="1">
      <alignment horizontal="right"/>
      <protection locked="0"/>
    </xf>
    <xf numFmtId="0" fontId="2" fillId="0" borderId="15" xfId="0" applyFont="1" applyBorder="1" applyAlignment="1" applyProtection="1">
      <alignment/>
      <protection locked="0"/>
    </xf>
    <xf numFmtId="0" fontId="28" fillId="0" borderId="0" xfId="0" applyFont="1" applyAlignment="1" applyProtection="1">
      <alignment/>
      <protection locked="0"/>
    </xf>
    <xf numFmtId="4" fontId="20" fillId="0" borderId="0" xfId="0" applyNumberFormat="1" applyFont="1" applyAlignment="1" applyProtection="1">
      <alignment/>
      <protection locked="0"/>
    </xf>
    <xf numFmtId="0" fontId="29" fillId="0" borderId="12" xfId="0" applyFont="1" applyBorder="1" applyAlignment="1" applyProtection="1">
      <alignment/>
      <protection locked="0"/>
    </xf>
    <xf numFmtId="0" fontId="2" fillId="0" borderId="0" xfId="0" applyFont="1" applyAlignment="1" applyProtection="1">
      <alignment/>
      <protection locked="0"/>
    </xf>
    <xf numFmtId="4" fontId="20" fillId="0" borderId="0" xfId="0" applyNumberFormat="1" applyFont="1" applyFill="1" applyBorder="1" applyAlignment="1" applyProtection="1">
      <alignment/>
      <protection locked="0"/>
    </xf>
    <xf numFmtId="2" fontId="34" fillId="0" borderId="0" xfId="0" applyNumberFormat="1" applyFont="1" applyAlignment="1" applyProtection="1">
      <alignment/>
      <protection locked="0"/>
    </xf>
    <xf numFmtId="2" fontId="34" fillId="35" borderId="0" xfId="0" applyNumberFormat="1" applyFont="1" applyFill="1" applyAlignment="1" applyProtection="1">
      <alignment/>
      <protection locked="0"/>
    </xf>
    <xf numFmtId="4" fontId="34" fillId="0" borderId="0" xfId="0" applyNumberFormat="1" applyFont="1" applyAlignment="1" applyProtection="1">
      <alignment/>
      <protection locked="0"/>
    </xf>
    <xf numFmtId="2" fontId="34" fillId="0" borderId="0" xfId="0" applyNumberFormat="1" applyFont="1" applyFill="1" applyAlignment="1" applyProtection="1">
      <alignment/>
      <protection locked="0"/>
    </xf>
    <xf numFmtId="4" fontId="34" fillId="0" borderId="0" xfId="0" applyNumberFormat="1" applyFont="1" applyFill="1" applyAlignment="1" applyProtection="1">
      <alignment/>
      <protection locked="0"/>
    </xf>
    <xf numFmtId="2" fontId="34" fillId="0" borderId="0" xfId="0" applyNumberFormat="1" applyFont="1" applyBorder="1" applyAlignment="1" applyProtection="1">
      <alignment/>
      <protection locked="0"/>
    </xf>
    <xf numFmtId="2" fontId="34" fillId="0" borderId="16" xfId="0" applyNumberFormat="1" applyFont="1" applyBorder="1" applyAlignment="1" applyProtection="1">
      <alignment/>
      <protection locked="0"/>
    </xf>
    <xf numFmtId="0" fontId="39" fillId="0" borderId="0" xfId="0" applyFont="1" applyAlignment="1" applyProtection="1">
      <alignment/>
      <protection locked="0"/>
    </xf>
    <xf numFmtId="0" fontId="89" fillId="0" borderId="0" xfId="0" applyFont="1" applyAlignment="1" applyProtection="1">
      <alignment/>
      <protection locked="0"/>
    </xf>
    <xf numFmtId="0" fontId="39" fillId="0" borderId="0" xfId="0" applyFont="1" applyFill="1" applyBorder="1" applyAlignment="1" applyProtection="1">
      <alignment horizontal="center" wrapText="1"/>
      <protection locked="0"/>
    </xf>
    <xf numFmtId="0" fontId="39" fillId="0" borderId="0" xfId="0" applyFont="1" applyFill="1" applyAlignment="1" applyProtection="1">
      <alignment horizontal="center" wrapText="1"/>
      <protection locked="0"/>
    </xf>
    <xf numFmtId="0" fontId="90" fillId="0" borderId="0" xfId="0" applyFont="1" applyFill="1" applyBorder="1" applyAlignment="1" applyProtection="1">
      <alignment horizontal="center" wrapText="1"/>
      <protection locked="0"/>
    </xf>
    <xf numFmtId="0" fontId="39" fillId="0" borderId="0" xfId="0" applyFont="1" applyFill="1" applyBorder="1" applyAlignment="1" applyProtection="1">
      <alignment/>
      <protection locked="0"/>
    </xf>
    <xf numFmtId="0" fontId="39" fillId="0" borderId="0" xfId="0" applyFont="1" applyFill="1" applyAlignment="1" applyProtection="1">
      <alignment/>
      <protection locked="0"/>
    </xf>
    <xf numFmtId="0" fontId="90" fillId="0" borderId="0" xfId="0" applyFont="1" applyAlignment="1" applyProtection="1">
      <alignment/>
      <protection locked="0"/>
    </xf>
    <xf numFmtId="0" fontId="39" fillId="0" borderId="0" xfId="0" applyFont="1" applyAlignment="1" applyProtection="1">
      <alignment horizontal="right"/>
      <protection locked="0"/>
    </xf>
    <xf numFmtId="0" fontId="0" fillId="0" borderId="0" xfId="0" applyAlignment="1" applyProtection="1">
      <alignment/>
      <protection locked="0"/>
    </xf>
    <xf numFmtId="0" fontId="7" fillId="0" borderId="0" xfId="0" applyFont="1" applyFill="1" applyBorder="1" applyAlignment="1">
      <alignment horizontal="left"/>
    </xf>
    <xf numFmtId="0" fontId="17" fillId="0" borderId="0" xfId="43" applyFont="1" applyFill="1" applyBorder="1" applyAlignment="1">
      <alignment horizontal="center"/>
      <protection/>
    </xf>
    <xf numFmtId="0" fontId="2" fillId="0" borderId="0" xfId="0" applyFont="1" applyBorder="1" applyAlignment="1">
      <alignment horizontal="left" vertical="top" wrapText="1"/>
    </xf>
    <xf numFmtId="0" fontId="30" fillId="0" borderId="0" xfId="0" applyFont="1" applyBorder="1" applyAlignment="1">
      <alignment horizontal="left" vertical="top" wrapText="1"/>
    </xf>
    <xf numFmtId="0" fontId="19" fillId="0" borderId="0" xfId="0" applyFont="1" applyBorder="1" applyAlignment="1">
      <alignment horizontal="left" vertical="top" wrapText="1"/>
    </xf>
    <xf numFmtId="0" fontId="27" fillId="0" borderId="0" xfId="45" applyFont="1" applyFill="1" applyBorder="1" applyAlignment="1">
      <alignment horizontal="center"/>
      <protection/>
    </xf>
    <xf numFmtId="0" fontId="26" fillId="0" borderId="0" xfId="0" applyFont="1" applyBorder="1" applyAlignment="1">
      <alignment horizontal="left" vertical="top" wrapText="1"/>
    </xf>
    <xf numFmtId="0" fontId="8" fillId="0" borderId="0" xfId="0" applyFont="1" applyBorder="1" applyAlignment="1">
      <alignment horizontal="left" vertical="top" wrapText="1"/>
    </xf>
  </cellXfs>
  <cellStyles count="5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Hyperlink" xfId="35"/>
    <cellStyle name="Izhod" xfId="36"/>
    <cellStyle name="Naslov" xfId="37"/>
    <cellStyle name="Naslov 1" xfId="38"/>
    <cellStyle name="Naslov 2" xfId="39"/>
    <cellStyle name="Naslov 3" xfId="40"/>
    <cellStyle name="Naslov 4" xfId="41"/>
    <cellStyle name="Navadno 13" xfId="42"/>
    <cellStyle name="Navadno 2" xfId="43"/>
    <cellStyle name="Navadno 2 10" xfId="44"/>
    <cellStyle name="Navadno 3" xfId="45"/>
    <cellStyle name="Nevtralno" xfId="46"/>
    <cellStyle name="Normal_08-084-1-3 STROJNE PZI-1" xfId="47"/>
    <cellStyle name="Percent" xfId="48"/>
    <cellStyle name="Odstotek 4 16"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Comma" xfId="65"/>
    <cellStyle name="Comma [0]" xfId="66"/>
    <cellStyle name="Vnos" xfId="67"/>
    <cellStyle name="Vsota"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tabColor indexed="10"/>
    <pageSetUpPr fitToPage="1"/>
  </sheetPr>
  <dimension ref="A1:IV69"/>
  <sheetViews>
    <sheetView tabSelected="1" view="pageBreakPreview" zoomScaleSheetLayoutView="100" zoomScalePageLayoutView="0" workbookViewId="0" topLeftCell="A22">
      <selection activeCell="C42" sqref="C42"/>
    </sheetView>
  </sheetViews>
  <sheetFormatPr defaultColWidth="9.140625" defaultRowHeight="15"/>
  <cols>
    <col min="1" max="1" width="6.8515625" style="1" customWidth="1"/>
    <col min="2" max="2" width="15.7109375" style="1" customWidth="1"/>
    <col min="3" max="3" width="10.57421875" style="1" customWidth="1"/>
    <col min="4" max="4" width="7.00390625" style="1" customWidth="1"/>
    <col min="5" max="5" width="10.421875" style="1" customWidth="1"/>
    <col min="6" max="6" width="13.140625" style="1" customWidth="1"/>
    <col min="7" max="7" width="13.57421875" style="2" customWidth="1"/>
    <col min="8" max="8" width="9.140625" style="1" customWidth="1"/>
    <col min="9" max="9" width="7.7109375" style="1" customWidth="1"/>
    <col min="10" max="10" width="8.140625" style="1" customWidth="1"/>
    <col min="11" max="11" width="10.7109375" style="1" customWidth="1"/>
    <col min="12" max="16384" width="9.140625" style="1" customWidth="1"/>
  </cols>
  <sheetData>
    <row r="1" spans="1:256" ht="28.5" customHeight="1">
      <c r="A1" s="3"/>
      <c r="B1" s="4" t="s">
        <v>0</v>
      </c>
      <c r="C1" s="5" t="s">
        <v>1</v>
      </c>
      <c r="D1" s="5"/>
      <c r="E1" s="6"/>
      <c r="F1" s="6"/>
      <c r="G1" s="7"/>
      <c r="H1" s="7"/>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1.25" customHeight="1">
      <c r="A2" s="3"/>
      <c r="B2" s="4"/>
      <c r="C2" s="5"/>
      <c r="D2" s="5"/>
      <c r="E2" s="6"/>
      <c r="F2" s="6"/>
      <c r="G2" s="7"/>
      <c r="H2" s="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 customHeight="1">
      <c r="A3" s="3"/>
      <c r="B3" s="8" t="s">
        <v>2</v>
      </c>
      <c r="C3" s="5" t="s">
        <v>3</v>
      </c>
      <c r="D3" s="5"/>
      <c r="E3" s="9"/>
      <c r="F3" s="10"/>
      <c r="G3" s="10"/>
      <c r="H3" s="10"/>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25" customHeight="1">
      <c r="A4" s="3"/>
      <c r="B4" s="8"/>
      <c r="C4" s="313"/>
      <c r="D4" s="313"/>
      <c r="E4" s="313"/>
      <c r="F4" s="313"/>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6" spans="1:7" ht="21">
      <c r="A6" s="11"/>
      <c r="B6" s="12" t="s">
        <v>4</v>
      </c>
      <c r="C6" s="13"/>
      <c r="D6" s="14"/>
      <c r="E6" s="14"/>
      <c r="F6" s="14"/>
      <c r="G6" s="15"/>
    </row>
    <row r="7" spans="1:7" ht="10.5" customHeight="1">
      <c r="A7" s="11"/>
      <c r="B7" s="12"/>
      <c r="C7" s="13"/>
      <c r="D7" s="14"/>
      <c r="E7" s="14"/>
      <c r="F7" s="14"/>
      <c r="G7" s="15"/>
    </row>
    <row r="8" spans="1:7" ht="15.75">
      <c r="A8" s="16" t="s">
        <v>5</v>
      </c>
      <c r="B8" s="17" t="s">
        <v>6</v>
      </c>
      <c r="C8" s="13"/>
      <c r="D8" s="14"/>
      <c r="E8" s="14"/>
      <c r="F8" s="14"/>
      <c r="G8" s="15"/>
    </row>
    <row r="9" spans="1:7" ht="15.75">
      <c r="A9" s="18" t="s">
        <v>7</v>
      </c>
      <c r="B9" s="19" t="s">
        <v>8</v>
      </c>
      <c r="C9" s="13"/>
      <c r="D9" s="14"/>
      <c r="E9" s="14"/>
      <c r="F9" s="14"/>
      <c r="G9" s="20">
        <f>+Preddela!F7</f>
        <v>0</v>
      </c>
    </row>
    <row r="10" spans="1:7" ht="15.75">
      <c r="A10" s="18" t="s">
        <v>9</v>
      </c>
      <c r="B10" s="19" t="s">
        <v>10</v>
      </c>
      <c r="C10" s="21"/>
      <c r="D10" s="22"/>
      <c r="E10" s="22"/>
      <c r="F10" s="22"/>
      <c r="G10" s="20">
        <f>'Zemeljska dela'!K34</f>
        <v>0</v>
      </c>
    </row>
    <row r="11" spans="1:7" ht="15.75">
      <c r="A11" s="18" t="s">
        <v>11</v>
      </c>
      <c r="B11" s="19" t="s">
        <v>12</v>
      </c>
      <c r="C11" s="21"/>
      <c r="D11" s="22"/>
      <c r="E11" s="22"/>
      <c r="F11" s="22"/>
      <c r="G11" s="20">
        <f>'Tesarska dela'!K51</f>
        <v>0</v>
      </c>
    </row>
    <row r="12" spans="1:7" ht="15.75">
      <c r="A12" s="18" t="s">
        <v>13</v>
      </c>
      <c r="B12" s="19" t="s">
        <v>14</v>
      </c>
      <c r="C12" s="21"/>
      <c r="D12" s="22"/>
      <c r="E12" s="22"/>
      <c r="F12" s="22"/>
      <c r="G12" s="20">
        <f>'Betonska dela'!K72</f>
        <v>0</v>
      </c>
    </row>
    <row r="13" spans="1:7" ht="15.75">
      <c r="A13" s="18" t="s">
        <v>15</v>
      </c>
      <c r="B13" s="19" t="s">
        <v>16</v>
      </c>
      <c r="C13" s="21"/>
      <c r="D13" s="22"/>
      <c r="E13" s="22"/>
      <c r="F13" s="22"/>
      <c r="G13" s="20">
        <f>'Zidarska dela'!G33</f>
        <v>0</v>
      </c>
    </row>
    <row r="14" spans="1:7" ht="15.75">
      <c r="A14" s="23" t="s">
        <v>17</v>
      </c>
      <c r="B14" s="19" t="s">
        <v>18</v>
      </c>
      <c r="C14" s="21"/>
      <c r="D14" s="22"/>
      <c r="E14" s="22"/>
      <c r="F14" s="22"/>
      <c r="G14" s="20">
        <f>+'Rušitvena dela'!F8</f>
        <v>0</v>
      </c>
    </row>
    <row r="15" spans="1:7" ht="15.75">
      <c r="A15" s="23" t="s">
        <v>19</v>
      </c>
      <c r="B15" s="19" t="s">
        <v>20</v>
      </c>
      <c r="C15" s="21"/>
      <c r="D15" s="22"/>
      <c r="E15" s="22"/>
      <c r="F15" s="22"/>
      <c r="G15" s="20">
        <f>Kanalizacija!F69</f>
        <v>0</v>
      </c>
    </row>
    <row r="16" spans="1:7" ht="15.75">
      <c r="A16" s="23" t="s">
        <v>21</v>
      </c>
      <c r="B16" s="19" t="s">
        <v>22</v>
      </c>
      <c r="C16" s="21"/>
      <c r="D16" s="22"/>
      <c r="E16" s="22"/>
      <c r="F16" s="22"/>
      <c r="G16" s="20">
        <f>'dostopna cesta '!K30</f>
        <v>0</v>
      </c>
    </row>
    <row r="17" spans="1:7" ht="15.75">
      <c r="A17" s="23"/>
      <c r="B17" s="19"/>
      <c r="C17" s="21"/>
      <c r="D17" s="22"/>
      <c r="E17" s="22"/>
      <c r="F17" s="22"/>
      <c r="G17" s="20"/>
    </row>
    <row r="18" spans="1:7" ht="16.5" thickBot="1">
      <c r="A18" s="23"/>
      <c r="B18" s="24" t="s">
        <v>23</v>
      </c>
      <c r="C18" s="24"/>
      <c r="D18" s="24"/>
      <c r="E18" s="24"/>
      <c r="F18" s="24"/>
      <c r="G18" s="167">
        <f>SUM(G9:G17)</f>
        <v>0</v>
      </c>
    </row>
    <row r="19" spans="1:7" ht="16.5" thickTop="1">
      <c r="A19" s="23"/>
      <c r="B19" s="19"/>
      <c r="C19" s="21"/>
      <c r="D19" s="22"/>
      <c r="E19" s="22"/>
      <c r="F19" s="22"/>
      <c r="G19" s="20"/>
    </row>
    <row r="20" spans="1:7" ht="15.75">
      <c r="A20" s="23" t="s">
        <v>24</v>
      </c>
      <c r="B20" s="271" t="s">
        <v>25</v>
      </c>
      <c r="C20" s="272"/>
      <c r="D20" s="22"/>
      <c r="E20" s="22"/>
      <c r="F20" s="22"/>
      <c r="G20" s="20"/>
    </row>
    <row r="21" spans="1:7" ht="15.75">
      <c r="A21" s="23" t="s">
        <v>7</v>
      </c>
      <c r="B21" s="271" t="s">
        <v>26</v>
      </c>
      <c r="C21" s="272"/>
      <c r="D21" s="22"/>
      <c r="E21" s="22"/>
      <c r="F21" s="22"/>
      <c r="G21" s="20">
        <f>'Ključavničarska dela'!K30</f>
        <v>0</v>
      </c>
    </row>
    <row r="22" spans="1:7" ht="15.75">
      <c r="A22" s="23" t="s">
        <v>9</v>
      </c>
      <c r="B22" s="273" t="s">
        <v>188</v>
      </c>
      <c r="C22" s="272"/>
      <c r="D22" s="22"/>
      <c r="E22" s="22"/>
      <c r="F22" s="22"/>
      <c r="G22" s="20">
        <f>'kleparska dela'!K16</f>
        <v>0</v>
      </c>
    </row>
    <row r="23" spans="1:7" ht="15.75">
      <c r="A23" s="18" t="s">
        <v>11</v>
      </c>
      <c r="B23" s="271" t="s">
        <v>27</v>
      </c>
      <c r="C23" s="272"/>
      <c r="D23" s="22"/>
      <c r="E23" s="22"/>
      <c r="F23" s="22"/>
      <c r="G23" s="20">
        <f>'Alu dela'!K11</f>
        <v>0</v>
      </c>
    </row>
    <row r="24" spans="1:7" ht="15.75">
      <c r="A24" s="18" t="s">
        <v>28</v>
      </c>
      <c r="B24" s="271" t="s">
        <v>29</v>
      </c>
      <c r="C24" s="272"/>
      <c r="D24" s="22"/>
      <c r="E24" s="22"/>
      <c r="F24" s="22"/>
      <c r="G24" s="20">
        <f>'kamnoseška '!K69</f>
        <v>0</v>
      </c>
    </row>
    <row r="25" spans="1:7" ht="15.75">
      <c r="A25" s="18" t="s">
        <v>30</v>
      </c>
      <c r="B25" s="271" t="s">
        <v>31</v>
      </c>
      <c r="C25" s="272"/>
      <c r="D25" s="22"/>
      <c r="E25" s="22"/>
      <c r="F25" s="22"/>
      <c r="G25" s="20">
        <f>klopi!K17</f>
        <v>0</v>
      </c>
    </row>
    <row r="26" spans="1:7" ht="15.75">
      <c r="A26" s="18"/>
      <c r="B26" s="19"/>
      <c r="C26" s="21"/>
      <c r="D26" s="22"/>
      <c r="E26" s="22"/>
      <c r="F26" s="22"/>
      <c r="G26" s="20"/>
    </row>
    <row r="27" spans="1:7" ht="15.75">
      <c r="A27" s="18"/>
      <c r="B27" s="24" t="s">
        <v>32</v>
      </c>
      <c r="C27" s="25"/>
      <c r="D27" s="26"/>
      <c r="E27" s="26"/>
      <c r="F27" s="26"/>
      <c r="G27" s="27">
        <f>SUM(G21:G26)</f>
        <v>0</v>
      </c>
    </row>
    <row r="28" spans="1:7" ht="16.5" thickTop="1">
      <c r="A28" s="18"/>
      <c r="B28" s="28"/>
      <c r="C28" s="29"/>
      <c r="D28" s="30"/>
      <c r="E28" s="30"/>
      <c r="F28" s="30"/>
      <c r="G28" s="31"/>
    </row>
    <row r="29" spans="1:7" ht="16.5" thickBot="1">
      <c r="A29" s="18"/>
      <c r="B29" s="24" t="s">
        <v>33</v>
      </c>
      <c r="C29" s="24"/>
      <c r="D29" s="24"/>
      <c r="E29" s="24"/>
      <c r="F29" s="24"/>
      <c r="G29" s="27">
        <f>SUM(G27+G18)</f>
        <v>0</v>
      </c>
    </row>
    <row r="30" spans="1:7" ht="16.5" thickTop="1">
      <c r="A30" s="16"/>
      <c r="B30" s="17"/>
      <c r="C30" s="32"/>
      <c r="D30" s="33"/>
      <c r="E30" s="33"/>
      <c r="F30" s="33"/>
      <c r="G30" s="33"/>
    </row>
    <row r="31" spans="1:7" ht="21" hidden="1">
      <c r="A31" s="34"/>
      <c r="B31" s="35" t="s">
        <v>34</v>
      </c>
      <c r="C31" s="36"/>
      <c r="D31" s="33"/>
      <c r="E31" s="33"/>
      <c r="F31" s="33"/>
      <c r="G31" s="33"/>
    </row>
    <row r="32" spans="1:7" ht="15.75" hidden="1">
      <c r="A32" s="16"/>
      <c r="B32" s="17"/>
      <c r="C32" s="32"/>
      <c r="D32" s="33"/>
      <c r="E32" s="33"/>
      <c r="F32" s="33"/>
      <c r="G32" s="33"/>
    </row>
    <row r="33" spans="1:7" ht="15.75" hidden="1">
      <c r="A33" s="16" t="s">
        <v>35</v>
      </c>
      <c r="B33" s="17" t="s">
        <v>36</v>
      </c>
      <c r="C33" s="32"/>
      <c r="D33" s="33"/>
      <c r="E33" s="37"/>
      <c r="F33" s="37"/>
      <c r="G33" s="38"/>
    </row>
    <row r="34" spans="1:7" ht="15.75" hidden="1">
      <c r="A34" s="16"/>
      <c r="B34" s="17"/>
      <c r="C34" s="32"/>
      <c r="D34" s="33"/>
      <c r="E34" s="33"/>
      <c r="F34" s="33"/>
      <c r="G34" s="38"/>
    </row>
    <row r="35" spans="1:7" ht="15.75" hidden="1">
      <c r="A35" s="16" t="s">
        <v>37</v>
      </c>
      <c r="B35" s="17" t="s">
        <v>38</v>
      </c>
      <c r="C35" s="32"/>
      <c r="D35" s="33"/>
      <c r="E35" s="33"/>
      <c r="F35" s="33"/>
      <c r="G35" s="38"/>
    </row>
    <row r="36" spans="1:7" ht="15.75" hidden="1">
      <c r="A36" s="16"/>
      <c r="B36" s="17"/>
      <c r="C36" s="32"/>
      <c r="D36" s="33"/>
      <c r="E36" s="33"/>
      <c r="F36" s="33"/>
      <c r="G36" s="38"/>
    </row>
    <row r="37" spans="1:7" ht="15.75" hidden="1">
      <c r="A37" s="16"/>
      <c r="B37" s="24" t="s">
        <v>39</v>
      </c>
      <c r="C37" s="25"/>
      <c r="D37" s="26"/>
      <c r="E37" s="26"/>
      <c r="F37" s="26"/>
      <c r="G37" s="27">
        <f>SUM(G35+G33)</f>
        <v>0</v>
      </c>
    </row>
    <row r="38" spans="1:7" ht="15.75">
      <c r="A38" s="16" t="s">
        <v>223</v>
      </c>
      <c r="B38" s="28" t="s">
        <v>257</v>
      </c>
      <c r="C38" s="29"/>
      <c r="D38" s="30"/>
      <c r="E38" s="30"/>
      <c r="F38" s="30"/>
      <c r="G38" s="31">
        <f>'strojne instalacije'!F44</f>
        <v>0</v>
      </c>
    </row>
    <row r="39" spans="1:7" ht="15.75">
      <c r="A39" s="16"/>
      <c r="B39" s="28"/>
      <c r="C39" s="29"/>
      <c r="D39" s="30"/>
      <c r="E39" s="30"/>
      <c r="F39" s="30"/>
      <c r="G39" s="31"/>
    </row>
    <row r="40" spans="1:7" ht="15.75">
      <c r="A40" s="16" t="s">
        <v>224</v>
      </c>
      <c r="B40" s="28" t="s">
        <v>347</v>
      </c>
      <c r="C40" s="29"/>
      <c r="D40" s="30"/>
      <c r="E40" s="30"/>
      <c r="F40" s="30"/>
      <c r="G40" s="31">
        <f>'elektro 4.etaža'!G15</f>
        <v>150</v>
      </c>
    </row>
    <row r="41" spans="1:7" ht="15.75">
      <c r="A41" s="16"/>
      <c r="B41" s="28"/>
      <c r="C41" s="29"/>
      <c r="D41" s="30"/>
      <c r="E41" s="30"/>
      <c r="F41" s="30"/>
      <c r="G41" s="31"/>
    </row>
    <row r="42" spans="1:7" ht="15.75">
      <c r="A42" s="16"/>
      <c r="B42" s="28" t="s">
        <v>348</v>
      </c>
      <c r="C42" s="29"/>
      <c r="D42" s="30"/>
      <c r="E42" s="30"/>
      <c r="F42" s="30"/>
      <c r="G42" s="31">
        <f>(G29+G38+G40)*0.04</f>
        <v>6</v>
      </c>
    </row>
    <row r="43" spans="1:7" ht="15.75">
      <c r="A43" s="16"/>
      <c r="B43" s="28"/>
      <c r="C43" s="29"/>
      <c r="D43" s="30"/>
      <c r="E43" s="30"/>
      <c r="F43" s="30"/>
      <c r="G43" s="31"/>
    </row>
    <row r="44" spans="1:7" ht="15.75">
      <c r="A44" s="16"/>
      <c r="B44" s="28" t="s">
        <v>363</v>
      </c>
      <c r="C44" s="29"/>
      <c r="D44" s="30"/>
      <c r="E44" s="30"/>
      <c r="F44" s="30"/>
      <c r="G44" s="31">
        <f>G29+G38+G40+G42</f>
        <v>156</v>
      </c>
    </row>
    <row r="45" spans="1:7" ht="15.75">
      <c r="A45" s="16"/>
      <c r="B45" s="28"/>
      <c r="C45" s="29"/>
      <c r="D45" s="30"/>
      <c r="E45" s="30"/>
      <c r="F45" s="30"/>
      <c r="G45" s="31"/>
    </row>
    <row r="46" spans="1:7" ht="15.75">
      <c r="A46" s="16"/>
      <c r="B46" s="28" t="s">
        <v>259</v>
      </c>
      <c r="C46" s="29"/>
      <c r="D46" s="30"/>
      <c r="E46" s="30"/>
      <c r="F46" s="30"/>
      <c r="G46" s="31">
        <f>G44*0.22</f>
        <v>34.32</v>
      </c>
    </row>
    <row r="47" spans="1:7" ht="15.75">
      <c r="A47" s="16"/>
      <c r="B47" s="28"/>
      <c r="C47" s="29"/>
      <c r="D47" s="30"/>
      <c r="E47" s="30"/>
      <c r="F47" s="30"/>
      <c r="G47" s="31"/>
    </row>
    <row r="48" spans="1:7" ht="16.5" hidden="1" thickBot="1">
      <c r="A48" s="16"/>
      <c r="B48" s="39" t="s">
        <v>40</v>
      </c>
      <c r="C48" s="40"/>
      <c r="D48" s="40"/>
      <c r="E48" s="40"/>
      <c r="F48" s="40"/>
      <c r="G48" s="40">
        <f>SUM(G37+G29)</f>
        <v>0</v>
      </c>
    </row>
    <row r="49" spans="1:7" ht="16.5" customHeight="1">
      <c r="A49" s="16"/>
      <c r="B49" s="28" t="s">
        <v>260</v>
      </c>
      <c r="C49" s="29"/>
      <c r="D49" s="30"/>
      <c r="E49" s="30"/>
      <c r="F49" s="30"/>
      <c r="G49" s="31">
        <f>G44+G46</f>
        <v>190.32</v>
      </c>
    </row>
    <row r="50" spans="1:7" ht="15.75">
      <c r="A50" s="16"/>
      <c r="B50" s="28"/>
      <c r="C50" s="29"/>
      <c r="D50" s="30"/>
      <c r="E50" s="30"/>
      <c r="F50" s="30"/>
      <c r="G50" s="31"/>
    </row>
    <row r="51" spans="1:7" ht="15.75">
      <c r="A51" s="16"/>
      <c r="B51" s="28"/>
      <c r="C51" s="29"/>
      <c r="D51" s="30"/>
      <c r="E51" s="30"/>
      <c r="F51" s="30"/>
      <c r="G51" s="31"/>
    </row>
    <row r="52" spans="1:7" ht="15.75">
      <c r="A52" s="16"/>
      <c r="B52" s="28"/>
      <c r="C52" s="29"/>
      <c r="D52" s="30"/>
      <c r="E52" s="30"/>
      <c r="F52" s="30"/>
      <c r="G52" s="31"/>
    </row>
    <row r="53" spans="1:7" ht="15.75">
      <c r="A53" s="16"/>
      <c r="B53" s="28"/>
      <c r="C53" s="29"/>
      <c r="D53" s="30"/>
      <c r="E53" s="30"/>
      <c r="F53" s="30"/>
      <c r="G53" s="31"/>
    </row>
    <row r="54" spans="1:7" ht="15.75">
      <c r="A54" s="16"/>
      <c r="B54" s="28"/>
      <c r="C54" s="29"/>
      <c r="D54" s="30"/>
      <c r="E54" s="30"/>
      <c r="F54" s="30"/>
      <c r="G54" s="31"/>
    </row>
    <row r="55" spans="1:7" ht="15.75">
      <c r="A55" s="16"/>
      <c r="B55" s="28"/>
      <c r="C55" s="29"/>
      <c r="D55" s="30"/>
      <c r="E55" s="30"/>
      <c r="F55" s="30"/>
      <c r="G55" s="31"/>
    </row>
    <row r="56" spans="1:7" ht="15.75">
      <c r="A56" s="16"/>
      <c r="B56" s="28"/>
      <c r="C56" s="29"/>
      <c r="D56" s="30"/>
      <c r="E56" s="30"/>
      <c r="F56" s="30"/>
      <c r="G56" s="31"/>
    </row>
    <row r="57" spans="1:7" ht="15.75">
      <c r="A57" s="16"/>
      <c r="B57" s="17"/>
      <c r="C57" s="32"/>
      <c r="D57" s="33"/>
      <c r="E57" s="33"/>
      <c r="F57" s="33"/>
      <c r="G57" s="38"/>
    </row>
    <row r="58" spans="1:7" ht="15.75">
      <c r="A58" s="16"/>
      <c r="B58" s="28"/>
      <c r="C58" s="32"/>
      <c r="D58" s="33"/>
      <c r="E58" s="33"/>
      <c r="F58" s="33"/>
      <c r="G58" s="38"/>
    </row>
    <row r="59" spans="1:7" ht="15.75">
      <c r="A59" s="16"/>
      <c r="B59" s="28"/>
      <c r="C59" s="32"/>
      <c r="D59" s="33"/>
      <c r="E59" s="33"/>
      <c r="F59" s="33"/>
      <c r="G59" s="38"/>
    </row>
    <row r="60" spans="1:7" ht="15.75">
      <c r="A60" s="16"/>
      <c r="B60" s="41"/>
      <c r="C60" s="42"/>
      <c r="D60" s="43"/>
      <c r="E60" s="43"/>
      <c r="F60" s="43"/>
      <c r="G60" s="44"/>
    </row>
    <row r="61" spans="1:9" ht="18.75">
      <c r="A61" s="18"/>
      <c r="B61" s="45"/>
      <c r="C61" s="46"/>
      <c r="D61" s="47"/>
      <c r="E61" s="48"/>
      <c r="F61" s="48"/>
      <c r="G61" s="49"/>
      <c r="I61" s="50"/>
    </row>
    <row r="62" spans="1:9" ht="18.75">
      <c r="A62" s="18"/>
      <c r="B62" s="51"/>
      <c r="C62" s="52"/>
      <c r="D62" s="53"/>
      <c r="E62" s="54"/>
      <c r="F62" s="54"/>
      <c r="G62" s="55"/>
      <c r="I62" s="50"/>
    </row>
    <row r="63" ht="15">
      <c r="A63" s="56"/>
    </row>
    <row r="64" ht="15">
      <c r="A64" s="56"/>
    </row>
    <row r="65" ht="15">
      <c r="A65" s="56"/>
    </row>
    <row r="66" ht="15">
      <c r="A66" s="57"/>
    </row>
    <row r="67" ht="15">
      <c r="A67" s="57"/>
    </row>
    <row r="68" ht="15">
      <c r="A68" s="57"/>
    </row>
    <row r="69" ht="15">
      <c r="A69" s="57"/>
    </row>
  </sheetData>
  <sheetProtection password="FF0D" sheet="1"/>
  <mergeCells count="1">
    <mergeCell ref="C4:F4"/>
  </mergeCells>
  <printOptions/>
  <pageMargins left="0.9055555555555556" right="0.7083333333333334" top="1.1416666666666666" bottom="0.7486111111111111" header="0.5118055555555555" footer="0.31527777777777777"/>
  <pageSetup fitToHeight="1" fitToWidth="1" horizontalDpi="300" verticalDpi="300" orientation="portrait" paperSize="9" scale="85" r:id="rId1"/>
  <headerFooter alignWithMargins="0">
    <oddFooter>&amp;C00-049Stran &amp;P od &amp;N</oddFooter>
  </headerFooter>
  <rowBreaks count="1" manualBreakCount="1">
    <brk id="5" max="255" man="1"/>
  </rowBreaks>
</worksheet>
</file>

<file path=xl/worksheets/sheet10.xml><?xml version="1.0" encoding="utf-8"?>
<worksheet xmlns="http://schemas.openxmlformats.org/spreadsheetml/2006/main" xmlns:r="http://schemas.openxmlformats.org/officeDocument/2006/relationships">
  <sheetPr>
    <tabColor indexed="50"/>
  </sheetPr>
  <dimension ref="A1:K33"/>
  <sheetViews>
    <sheetView view="pageBreakPreview" zoomScale="90" zoomScaleSheetLayoutView="90" zoomScalePageLayoutView="0" workbookViewId="0" topLeftCell="A1">
      <selection activeCell="I5" sqref="I5"/>
    </sheetView>
  </sheetViews>
  <sheetFormatPr defaultColWidth="9.140625" defaultRowHeight="15"/>
  <cols>
    <col min="1" max="1" width="4.57421875" style="78" customWidth="1"/>
    <col min="2" max="4" width="5.7109375" style="1" customWidth="1"/>
    <col min="5" max="5" width="10.421875" style="1" customWidth="1"/>
    <col min="6" max="6" width="13.140625" style="1" customWidth="1"/>
    <col min="7" max="7" width="6.57421875" style="1" customWidth="1"/>
    <col min="8" max="8" width="7.28125" style="144" customWidth="1"/>
    <col min="9" max="9" width="7.7109375" style="126" customWidth="1"/>
    <col min="10" max="10" width="8.140625" style="291" customWidth="1"/>
    <col min="11" max="11" width="10.7109375" style="126" customWidth="1"/>
    <col min="12" max="16384" width="9.140625" style="1" customWidth="1"/>
  </cols>
  <sheetData>
    <row r="1" spans="1:11" ht="15.75">
      <c r="A1" s="16" t="s">
        <v>171</v>
      </c>
      <c r="B1" s="60" t="s">
        <v>25</v>
      </c>
      <c r="D1" s="32"/>
      <c r="E1" s="61"/>
      <c r="F1" s="33"/>
      <c r="G1" s="33"/>
      <c r="I1" s="32"/>
      <c r="K1" s="32"/>
    </row>
    <row r="2" spans="1:11" ht="15">
      <c r="A2" s="80"/>
      <c r="B2" s="81"/>
      <c r="D2" s="82"/>
      <c r="E2" s="83"/>
      <c r="F2" s="84"/>
      <c r="G2" s="84"/>
      <c r="I2" s="92"/>
      <c r="K2" s="92"/>
    </row>
    <row r="3" spans="1:11" ht="15.75">
      <c r="A3" s="18" t="s">
        <v>7</v>
      </c>
      <c r="B3" s="85" t="s">
        <v>26</v>
      </c>
      <c r="D3" s="86"/>
      <c r="E3" s="83"/>
      <c r="F3" s="84"/>
      <c r="G3" s="84"/>
      <c r="I3" s="133"/>
      <c r="K3" s="133"/>
    </row>
    <row r="4" spans="1:7" ht="15.75">
      <c r="A4" s="18"/>
      <c r="B4" s="85"/>
      <c r="D4" s="86"/>
      <c r="E4" s="83"/>
      <c r="F4" s="84"/>
      <c r="G4" s="84"/>
    </row>
    <row r="5" spans="1:7" ht="85.5" customHeight="1">
      <c r="A5" s="11" t="s">
        <v>42</v>
      </c>
      <c r="B5" s="319" t="s">
        <v>321</v>
      </c>
      <c r="C5" s="319"/>
      <c r="D5" s="319"/>
      <c r="E5" s="319"/>
      <c r="F5" s="319"/>
      <c r="G5" s="319"/>
    </row>
    <row r="6" spans="1:11" ht="15.75">
      <c r="A6" s="11"/>
      <c r="B6" s="85"/>
      <c r="C6" s="129"/>
      <c r="D6" s="161"/>
      <c r="E6" s="61"/>
      <c r="F6" s="33"/>
      <c r="G6" s="33"/>
      <c r="H6" s="144" t="s">
        <v>172</v>
      </c>
      <c r="I6" s="126">
        <v>2</v>
      </c>
      <c r="K6" s="126">
        <f>I6*J6</f>
        <v>0</v>
      </c>
    </row>
    <row r="7" spans="1:7" ht="321" customHeight="1">
      <c r="A7" s="18" t="s">
        <v>44</v>
      </c>
      <c r="B7" s="319" t="s">
        <v>322</v>
      </c>
      <c r="C7" s="319"/>
      <c r="D7" s="319"/>
      <c r="E7" s="319"/>
      <c r="F7" s="319"/>
      <c r="G7" s="319"/>
    </row>
    <row r="8" spans="1:11" ht="15.75">
      <c r="A8" s="18"/>
      <c r="B8" s="85"/>
      <c r="C8" s="129"/>
      <c r="D8" s="161"/>
      <c r="E8" s="61"/>
      <c r="F8" s="33"/>
      <c r="G8" s="33"/>
      <c r="H8" s="144" t="s">
        <v>43</v>
      </c>
      <c r="I8" s="126">
        <v>1</v>
      </c>
      <c r="K8" s="126">
        <f>I8*J8</f>
        <v>0</v>
      </c>
    </row>
    <row r="9" spans="1:7" ht="282.75" customHeight="1">
      <c r="A9" s="18" t="s">
        <v>54</v>
      </c>
      <c r="B9" s="319" t="s">
        <v>323</v>
      </c>
      <c r="C9" s="319"/>
      <c r="D9" s="319"/>
      <c r="E9" s="319"/>
      <c r="F9" s="319"/>
      <c r="G9" s="319"/>
    </row>
    <row r="10" spans="1:11" ht="15.75">
      <c r="A10" s="18"/>
      <c r="B10" s="85"/>
      <c r="C10" s="129"/>
      <c r="D10" s="161"/>
      <c r="E10" s="61"/>
      <c r="F10" s="33"/>
      <c r="G10" s="33"/>
      <c r="H10" s="144" t="s">
        <v>43</v>
      </c>
      <c r="I10" s="126">
        <v>1</v>
      </c>
      <c r="K10" s="126">
        <f>I10*J10</f>
        <v>0</v>
      </c>
    </row>
    <row r="11" spans="1:7" ht="32.25" customHeight="1">
      <c r="A11" s="18" t="s">
        <v>57</v>
      </c>
      <c r="B11" s="319" t="s">
        <v>324</v>
      </c>
      <c r="C11" s="319"/>
      <c r="D11" s="319"/>
      <c r="E11" s="319"/>
      <c r="F11" s="319"/>
      <c r="G11" s="319"/>
    </row>
    <row r="12" spans="1:11" ht="15.75">
      <c r="A12" s="18"/>
      <c r="B12" s="85"/>
      <c r="C12" s="129"/>
      <c r="D12" s="161"/>
      <c r="E12" s="61"/>
      <c r="F12" s="33"/>
      <c r="G12" s="33"/>
      <c r="H12" s="144" t="s">
        <v>43</v>
      </c>
      <c r="I12" s="126">
        <v>0</v>
      </c>
      <c r="K12" s="126">
        <f>I12*J12</f>
        <v>0</v>
      </c>
    </row>
    <row r="13" spans="1:7" ht="30.75" customHeight="1">
      <c r="A13" s="18" t="s">
        <v>60</v>
      </c>
      <c r="B13" s="319" t="s">
        <v>325</v>
      </c>
      <c r="C13" s="319"/>
      <c r="D13" s="319"/>
      <c r="E13" s="319"/>
      <c r="F13" s="319"/>
      <c r="G13" s="319"/>
    </row>
    <row r="14" spans="1:11" ht="15.75">
      <c r="A14" s="18"/>
      <c r="B14" s="85"/>
      <c r="C14" s="129"/>
      <c r="D14" s="161"/>
      <c r="E14" s="61"/>
      <c r="F14" s="33"/>
      <c r="G14" s="33"/>
      <c r="H14" s="144" t="s">
        <v>43</v>
      </c>
      <c r="I14" s="126">
        <v>0</v>
      </c>
      <c r="K14" s="126">
        <f>I14*J14</f>
        <v>0</v>
      </c>
    </row>
    <row r="15" spans="1:7" ht="48.75" customHeight="1">
      <c r="A15" s="18" t="s">
        <v>47</v>
      </c>
      <c r="B15" s="319" t="s">
        <v>326</v>
      </c>
      <c r="C15" s="319"/>
      <c r="D15" s="319"/>
      <c r="E15" s="319"/>
      <c r="F15" s="319"/>
      <c r="G15" s="319"/>
    </row>
    <row r="16" spans="1:11" ht="15.75">
      <c r="A16" s="18"/>
      <c r="B16" s="85"/>
      <c r="C16" s="129"/>
      <c r="D16" s="161"/>
      <c r="E16" s="61"/>
      <c r="F16" s="33"/>
      <c r="G16" s="33"/>
      <c r="H16" s="144" t="s">
        <v>43</v>
      </c>
      <c r="I16" s="126">
        <v>0</v>
      </c>
      <c r="K16" s="126">
        <f>I16*J16</f>
        <v>0</v>
      </c>
    </row>
    <row r="17" spans="1:7" ht="63" customHeight="1">
      <c r="A17" s="18" t="s">
        <v>63</v>
      </c>
      <c r="B17" s="319" t="s">
        <v>327</v>
      </c>
      <c r="C17" s="319"/>
      <c r="D17" s="319"/>
      <c r="E17" s="319"/>
      <c r="F17" s="319"/>
      <c r="G17" s="319"/>
    </row>
    <row r="18" spans="1:11" ht="15.75">
      <c r="A18" s="18"/>
      <c r="B18" s="85"/>
      <c r="C18" s="129"/>
      <c r="D18" s="161"/>
      <c r="E18" s="61"/>
      <c r="F18" s="33"/>
      <c r="G18" s="33"/>
      <c r="H18" s="144" t="s">
        <v>43</v>
      </c>
      <c r="I18" s="126">
        <v>0</v>
      </c>
      <c r="K18" s="126">
        <f>I18*J18</f>
        <v>0</v>
      </c>
    </row>
    <row r="19" spans="1:7" ht="161.25" customHeight="1">
      <c r="A19" s="18" t="s">
        <v>65</v>
      </c>
      <c r="B19" s="319" t="s">
        <v>328</v>
      </c>
      <c r="C19" s="319"/>
      <c r="D19" s="319"/>
      <c r="E19" s="319"/>
      <c r="F19" s="319"/>
      <c r="G19" s="319"/>
    </row>
    <row r="20" spans="1:11" ht="15.75">
      <c r="A20" s="18"/>
      <c r="B20" s="85"/>
      <c r="C20" s="129"/>
      <c r="D20" s="161"/>
      <c r="E20" s="61"/>
      <c r="F20" s="33"/>
      <c r="G20" s="33"/>
      <c r="H20" s="144" t="s">
        <v>43</v>
      </c>
      <c r="I20" s="126">
        <v>2</v>
      </c>
      <c r="K20" s="126">
        <f>I20*J20</f>
        <v>0</v>
      </c>
    </row>
    <row r="21" spans="1:7" ht="192" customHeight="1">
      <c r="A21" s="18" t="s">
        <v>67</v>
      </c>
      <c r="B21" s="319" t="s">
        <v>329</v>
      </c>
      <c r="C21" s="319"/>
      <c r="D21" s="319"/>
      <c r="E21" s="319"/>
      <c r="F21" s="319"/>
      <c r="G21" s="319"/>
    </row>
    <row r="22" spans="1:11" ht="15.75">
      <c r="A22" s="18"/>
      <c r="B22" s="85"/>
      <c r="C22" s="129"/>
      <c r="D22" s="161"/>
      <c r="E22" s="61"/>
      <c r="F22" s="33"/>
      <c r="G22" s="33"/>
      <c r="H22" s="144" t="s">
        <v>43</v>
      </c>
      <c r="I22" s="126">
        <v>0</v>
      </c>
      <c r="K22" s="126">
        <f>I22*J22</f>
        <v>0</v>
      </c>
    </row>
    <row r="23" spans="1:7" ht="241.5" customHeight="1">
      <c r="A23" s="18" t="s">
        <v>69</v>
      </c>
      <c r="B23" s="319" t="s">
        <v>330</v>
      </c>
      <c r="C23" s="319"/>
      <c r="D23" s="319"/>
      <c r="E23" s="319"/>
      <c r="F23" s="319"/>
      <c r="G23" s="319"/>
    </row>
    <row r="24" spans="1:11" ht="15.75">
      <c r="A24" s="18"/>
      <c r="B24" s="85"/>
      <c r="C24" s="129"/>
      <c r="D24" s="161"/>
      <c r="E24" s="61"/>
      <c r="F24" s="33"/>
      <c r="G24" s="33"/>
      <c r="H24" s="144" t="s">
        <v>43</v>
      </c>
      <c r="I24" s="126">
        <v>0</v>
      </c>
      <c r="K24" s="126">
        <f>I24*J24</f>
        <v>0</v>
      </c>
    </row>
    <row r="25" spans="1:7" ht="49.5" customHeight="1">
      <c r="A25" s="18" t="s">
        <v>71</v>
      </c>
      <c r="B25" s="319" t="s">
        <v>331</v>
      </c>
      <c r="C25" s="319"/>
      <c r="D25" s="319"/>
      <c r="E25" s="319"/>
      <c r="F25" s="319"/>
      <c r="G25" s="319"/>
    </row>
    <row r="26" spans="1:11" ht="15.75">
      <c r="A26" s="18"/>
      <c r="B26" s="85"/>
      <c r="C26" s="129"/>
      <c r="D26" s="161"/>
      <c r="E26" s="61"/>
      <c r="F26" s="33"/>
      <c r="G26" s="33"/>
      <c r="H26" s="144" t="s">
        <v>43</v>
      </c>
      <c r="I26" s="126">
        <v>0</v>
      </c>
      <c r="K26" s="126">
        <f>I26*J26</f>
        <v>0</v>
      </c>
    </row>
    <row r="27" spans="1:7" ht="51" customHeight="1">
      <c r="A27" s="18">
        <v>12</v>
      </c>
      <c r="B27" s="319" t="s">
        <v>332</v>
      </c>
      <c r="C27" s="319"/>
      <c r="D27" s="319"/>
      <c r="E27" s="319"/>
      <c r="F27" s="319"/>
      <c r="G27" s="319"/>
    </row>
    <row r="28" spans="1:11" ht="15.75">
      <c r="A28" s="18"/>
      <c r="B28" s="85"/>
      <c r="D28" s="86"/>
      <c r="E28" s="83"/>
      <c r="F28" s="84"/>
      <c r="G28" s="84"/>
      <c r="H28" s="144" t="s">
        <v>43</v>
      </c>
      <c r="I28" s="126">
        <v>0</v>
      </c>
      <c r="K28" s="126">
        <f>I28*J28</f>
        <v>0</v>
      </c>
    </row>
    <row r="29" spans="2:11" ht="15.75" thickBot="1">
      <c r="B29" s="99"/>
      <c r="C29" s="145"/>
      <c r="D29" s="145"/>
      <c r="E29" s="145"/>
      <c r="F29" s="146"/>
      <c r="G29" s="145"/>
      <c r="H29" s="86"/>
      <c r="I29" s="155"/>
      <c r="J29" s="292"/>
      <c r="K29" s="166"/>
    </row>
    <row r="30" spans="1:11" s="103" customFormat="1" ht="16.5" thickBot="1">
      <c r="A30" s="95"/>
      <c r="B30" s="96" t="s">
        <v>173</v>
      </c>
      <c r="C30" s="97"/>
      <c r="D30" s="97"/>
      <c r="E30" s="97"/>
      <c r="F30" s="97"/>
      <c r="G30" s="97"/>
      <c r="H30" s="147"/>
      <c r="I30" s="147"/>
      <c r="J30" s="293"/>
      <c r="K30" s="166">
        <f>SUM(K5:K28)</f>
        <v>0</v>
      </c>
    </row>
    <row r="32" spans="9:11" ht="15.75">
      <c r="I32" s="157"/>
      <c r="K32" s="157"/>
    </row>
    <row r="33" spans="9:11" ht="15">
      <c r="I33" s="1"/>
      <c r="J33" s="294"/>
      <c r="K33" s="1"/>
    </row>
  </sheetData>
  <sheetProtection password="FF0D" sheet="1"/>
  <mergeCells count="12">
    <mergeCell ref="B5:G5"/>
    <mergeCell ref="B7:G7"/>
    <mergeCell ref="B9:G9"/>
    <mergeCell ref="B11:G11"/>
    <mergeCell ref="B13:G13"/>
    <mergeCell ref="B15:G15"/>
    <mergeCell ref="B17:G17"/>
    <mergeCell ref="B19:G19"/>
    <mergeCell ref="B21:G21"/>
    <mergeCell ref="B23:G23"/>
    <mergeCell ref="B25:G25"/>
    <mergeCell ref="B27:G27"/>
  </mergeCells>
  <printOptions/>
  <pageMargins left="0.9055555555555556" right="0.7083333333333334" top="1.1416666666666666" bottom="0.7486111111111111" header="0.5118055555555555" footer="0.31527777777777777"/>
  <pageSetup horizontalDpi="300" verticalDpi="300" orientation="portrait" paperSize="9" scale="69" r:id="rId1"/>
  <headerFooter alignWithMargins="0">
    <oddFooter>&amp;C00-049Stran &amp;P od &amp;N</oddFooter>
  </headerFooter>
  <rowBreaks count="1" manualBreakCount="1">
    <brk id="15" max="10" man="1"/>
  </rowBreaks>
</worksheet>
</file>

<file path=xl/worksheets/sheet11.xml><?xml version="1.0" encoding="utf-8"?>
<worksheet xmlns="http://schemas.openxmlformats.org/spreadsheetml/2006/main" xmlns:r="http://schemas.openxmlformats.org/officeDocument/2006/relationships">
  <sheetPr>
    <tabColor indexed="50"/>
  </sheetPr>
  <dimension ref="A1:K16"/>
  <sheetViews>
    <sheetView view="pageBreakPreview" zoomScaleSheetLayoutView="100" zoomScalePageLayoutView="0" workbookViewId="0" topLeftCell="A1">
      <selection activeCell="J9" sqref="J9"/>
    </sheetView>
  </sheetViews>
  <sheetFormatPr defaultColWidth="9.140625" defaultRowHeight="15"/>
  <cols>
    <col min="1" max="1" width="4.57421875" style="78" customWidth="1"/>
    <col min="2" max="7" width="5.7109375" style="1" customWidth="1"/>
    <col min="8" max="8" width="7.28125" style="144" customWidth="1"/>
    <col min="9" max="9" width="11.57421875" style="144" customWidth="1"/>
    <col min="10" max="10" width="10.421875" style="291" customWidth="1"/>
    <col min="11" max="11" width="13.57421875" style="144" customWidth="1"/>
    <col min="12" max="16384" width="9.140625" style="1" customWidth="1"/>
  </cols>
  <sheetData>
    <row r="1" spans="1:7" ht="15.75">
      <c r="A1" s="16" t="s">
        <v>171</v>
      </c>
      <c r="B1" s="60" t="s">
        <v>25</v>
      </c>
      <c r="D1" s="86"/>
      <c r="E1" s="83"/>
      <c r="F1" s="84"/>
      <c r="G1" s="84"/>
    </row>
    <row r="2" spans="1:7" ht="15.75">
      <c r="A2" s="18"/>
      <c r="B2" s="60"/>
      <c r="D2" s="86"/>
      <c r="E2" s="83"/>
      <c r="F2" s="84"/>
      <c r="G2" s="84"/>
    </row>
    <row r="3" spans="1:8" ht="15.75">
      <c r="A3" s="148" t="s">
        <v>9</v>
      </c>
      <c r="B3" s="96" t="s">
        <v>187</v>
      </c>
      <c r="C3" s="97"/>
      <c r="D3" s="97"/>
      <c r="E3" s="97"/>
      <c r="F3" s="97"/>
      <c r="G3" s="97"/>
      <c r="H3" s="147"/>
    </row>
    <row r="4" spans="1:8" ht="15.75">
      <c r="A4" s="148"/>
      <c r="B4" s="159"/>
      <c r="C4" s="159"/>
      <c r="D4" s="159"/>
      <c r="E4" s="159"/>
      <c r="F4" s="159"/>
      <c r="G4" s="159"/>
      <c r="H4" s="160"/>
    </row>
    <row r="5" spans="1:8" ht="15.75">
      <c r="A5" s="148"/>
      <c r="B5" s="159" t="s">
        <v>189</v>
      </c>
      <c r="C5" s="159"/>
      <c r="D5" s="159"/>
      <c r="E5" s="159"/>
      <c r="F5" s="159"/>
      <c r="G5" s="159"/>
      <c r="H5" s="160"/>
    </row>
    <row r="6" spans="1:8" ht="60" customHeight="1">
      <c r="A6" s="148"/>
      <c r="B6" s="316" t="s">
        <v>351</v>
      </c>
      <c r="C6" s="316"/>
      <c r="D6" s="316"/>
      <c r="E6" s="316"/>
      <c r="F6" s="316"/>
      <c r="G6" s="316"/>
      <c r="H6" s="160"/>
    </row>
    <row r="7" spans="2:9" ht="15">
      <c r="B7" s="88"/>
      <c r="C7" s="88"/>
      <c r="D7" s="88"/>
      <c r="E7" s="88"/>
      <c r="F7" s="88"/>
      <c r="G7" s="88"/>
      <c r="H7" s="150"/>
      <c r="I7" s="150"/>
    </row>
    <row r="8" spans="1:11" ht="31.5" customHeight="1">
      <c r="A8" s="78" t="s">
        <v>42</v>
      </c>
      <c r="B8" s="315" t="s">
        <v>190</v>
      </c>
      <c r="C8" s="315"/>
      <c r="D8" s="315"/>
      <c r="E8" s="315"/>
      <c r="F8" s="315"/>
      <c r="G8" s="315"/>
      <c r="H8" s="151"/>
      <c r="I8" s="152"/>
      <c r="J8" s="295"/>
      <c r="K8" s="84"/>
    </row>
    <row r="9" spans="2:11" ht="15.75">
      <c r="B9" s="88"/>
      <c r="C9" s="88"/>
      <c r="D9" s="88"/>
      <c r="E9" s="88"/>
      <c r="F9" s="88"/>
      <c r="G9" s="88"/>
      <c r="H9" s="86" t="s">
        <v>174</v>
      </c>
      <c r="I9" s="152">
        <v>31</v>
      </c>
      <c r="J9" s="295"/>
      <c r="K9" s="84">
        <f>+I9*J9</f>
        <v>0</v>
      </c>
    </row>
    <row r="10" spans="1:11" ht="15.75" customHeight="1">
      <c r="A10" s="78" t="s">
        <v>44</v>
      </c>
      <c r="B10" s="315" t="s">
        <v>191</v>
      </c>
      <c r="C10" s="315"/>
      <c r="D10" s="315"/>
      <c r="E10" s="315"/>
      <c r="F10" s="315"/>
      <c r="G10" s="315"/>
      <c r="H10" s="151"/>
      <c r="I10" s="152"/>
      <c r="J10" s="295"/>
      <c r="K10" s="84"/>
    </row>
    <row r="11" spans="2:11" ht="15.75">
      <c r="B11" s="88"/>
      <c r="C11" s="88"/>
      <c r="D11" s="88"/>
      <c r="E11" s="88"/>
      <c r="F11" s="88"/>
      <c r="G11" s="88"/>
      <c r="H11" s="86" t="s">
        <v>174</v>
      </c>
      <c r="I11" s="152">
        <v>15</v>
      </c>
      <c r="J11" s="295"/>
      <c r="K11" s="84">
        <f>+I11*J11</f>
        <v>0</v>
      </c>
    </row>
    <row r="12" spans="1:11" ht="30.75" customHeight="1">
      <c r="A12" s="78" t="s">
        <v>54</v>
      </c>
      <c r="B12" s="315" t="s">
        <v>192</v>
      </c>
      <c r="C12" s="315"/>
      <c r="D12" s="315"/>
      <c r="E12" s="315"/>
      <c r="F12" s="315"/>
      <c r="G12" s="315"/>
      <c r="H12" s="1"/>
      <c r="I12" s="1"/>
      <c r="J12" s="294"/>
      <c r="K12" s="1"/>
    </row>
    <row r="13" spans="2:11" ht="15.75">
      <c r="B13" s="88"/>
      <c r="C13" s="88"/>
      <c r="D13" s="88"/>
      <c r="E13" s="88"/>
      <c r="F13" s="88"/>
      <c r="G13" s="88"/>
      <c r="H13" s="86" t="s">
        <v>174</v>
      </c>
      <c r="I13" s="152">
        <v>10.5</v>
      </c>
      <c r="J13" s="295"/>
      <c r="K13" s="84">
        <f>+I13*J13</f>
        <v>0</v>
      </c>
    </row>
    <row r="14" spans="2:11" ht="15">
      <c r="B14" s="88"/>
      <c r="C14" s="88"/>
      <c r="D14" s="88"/>
      <c r="E14" s="88"/>
      <c r="F14" s="88"/>
      <c r="G14" s="88"/>
      <c r="H14" s="151"/>
      <c r="I14" s="152"/>
      <c r="J14" s="295"/>
      <c r="K14" s="84"/>
    </row>
    <row r="15" spans="2:11" ht="15.75" thickBot="1">
      <c r="B15" s="88"/>
      <c r="C15" s="88"/>
      <c r="D15" s="88"/>
      <c r="E15" s="88"/>
      <c r="F15" s="88"/>
      <c r="G15" s="88"/>
      <c r="H15" s="151"/>
      <c r="I15" s="152"/>
      <c r="J15" s="295"/>
      <c r="K15" s="84"/>
    </row>
    <row r="16" spans="1:11" s="103" customFormat="1" ht="15.75">
      <c r="A16" s="95"/>
      <c r="B16" s="96" t="s">
        <v>175</v>
      </c>
      <c r="C16" s="97"/>
      <c r="D16" s="97"/>
      <c r="E16" s="97"/>
      <c r="F16" s="97"/>
      <c r="G16" s="97"/>
      <c r="H16" s="147"/>
      <c r="I16" s="147"/>
      <c r="J16" s="293"/>
      <c r="K16" s="153">
        <f>SUM(K7:K14)</f>
        <v>0</v>
      </c>
    </row>
  </sheetData>
  <sheetProtection password="FF0D" sheet="1"/>
  <mergeCells count="4">
    <mergeCell ref="B6:G6"/>
    <mergeCell ref="B8:G8"/>
    <mergeCell ref="B10:G10"/>
    <mergeCell ref="B12:G12"/>
  </mergeCells>
  <printOptions/>
  <pageMargins left="0.7083333333333334" right="0.7083333333333334" top="1.1416666666666666" bottom="0.7486111111111111" header="0.5118055555555555" footer="0.31527777777777777"/>
  <pageSetup horizontalDpi="300" verticalDpi="300" orientation="portrait" paperSize="9" scale="81" r:id="rId1"/>
  <headerFooter alignWithMargins="0">
    <oddFooter>&amp;C00-049Stran &amp;P od &amp;N</oddFooter>
  </headerFooter>
</worksheet>
</file>

<file path=xl/worksheets/sheet12.xml><?xml version="1.0" encoding="utf-8"?>
<worksheet xmlns="http://schemas.openxmlformats.org/spreadsheetml/2006/main" xmlns:r="http://schemas.openxmlformats.org/officeDocument/2006/relationships">
  <sheetPr>
    <tabColor indexed="54"/>
  </sheetPr>
  <dimension ref="A1:K29"/>
  <sheetViews>
    <sheetView view="pageBreakPreview" zoomScaleSheetLayoutView="100" zoomScalePageLayoutView="0" workbookViewId="0" topLeftCell="A1">
      <selection activeCell="J5" sqref="J5"/>
    </sheetView>
  </sheetViews>
  <sheetFormatPr defaultColWidth="9.140625" defaultRowHeight="15"/>
  <cols>
    <col min="1" max="1" width="4.57421875" style="78" customWidth="1"/>
    <col min="2" max="4" width="5.7109375" style="1" customWidth="1"/>
    <col min="5" max="5" width="10.421875" style="1" customWidth="1"/>
    <col min="6" max="6" width="13.140625" style="1" customWidth="1"/>
    <col min="7" max="7" width="6.57421875" style="1" customWidth="1"/>
    <col min="8" max="8" width="7.28125" style="144" customWidth="1"/>
    <col min="9" max="9" width="7.7109375" style="144" customWidth="1"/>
    <col min="10" max="10" width="8.140625" style="291" customWidth="1"/>
    <col min="11" max="11" width="10.7109375" style="144" customWidth="1"/>
    <col min="12" max="16384" width="9.140625" style="1" customWidth="1"/>
  </cols>
  <sheetData>
    <row r="1" spans="1:7" ht="15.75">
      <c r="A1" s="16" t="s">
        <v>171</v>
      </c>
      <c r="B1" s="60" t="s">
        <v>25</v>
      </c>
      <c r="D1" s="86"/>
      <c r="E1" s="83"/>
      <c r="F1" s="84"/>
      <c r="G1" s="84"/>
    </row>
    <row r="2" spans="1:7" ht="15.75">
      <c r="A2" s="18"/>
      <c r="B2" s="60"/>
      <c r="D2" s="86"/>
      <c r="E2" s="83"/>
      <c r="F2" s="84"/>
      <c r="G2" s="84"/>
    </row>
    <row r="3" spans="1:8" ht="15.75">
      <c r="A3" s="148" t="s">
        <v>11</v>
      </c>
      <c r="B3" s="96" t="s">
        <v>176</v>
      </c>
      <c r="C3" s="97"/>
      <c r="D3" s="97"/>
      <c r="E3" s="97"/>
      <c r="F3" s="97"/>
      <c r="G3" s="97"/>
      <c r="H3" s="147"/>
    </row>
    <row r="5" spans="1:11" ht="145.5" customHeight="1">
      <c r="A5" s="78" t="s">
        <v>42</v>
      </c>
      <c r="B5" s="320" t="s">
        <v>218</v>
      </c>
      <c r="C5" s="320"/>
      <c r="D5" s="320"/>
      <c r="E5" s="320"/>
      <c r="F5" s="320"/>
      <c r="G5" s="320"/>
      <c r="H5" s="1"/>
      <c r="I5" s="1"/>
      <c r="J5" s="294"/>
      <c r="K5" s="1"/>
    </row>
    <row r="6" spans="2:11" ht="15.75">
      <c r="B6" s="215"/>
      <c r="C6" s="215"/>
      <c r="D6" s="215"/>
      <c r="E6" s="215"/>
      <c r="F6" s="215"/>
      <c r="G6" s="215"/>
      <c r="H6" s="83" t="s">
        <v>43</v>
      </c>
      <c r="I6" s="83">
        <v>1</v>
      </c>
      <c r="J6" s="292"/>
      <c r="K6" s="84">
        <f>I6*J6</f>
        <v>0</v>
      </c>
    </row>
    <row r="7" spans="2:11" ht="15.75">
      <c r="B7" s="215"/>
      <c r="C7" s="215"/>
      <c r="D7" s="215"/>
      <c r="E7" s="215"/>
      <c r="F7" s="215"/>
      <c r="G7" s="215"/>
      <c r="H7" s="86"/>
      <c r="I7" s="83"/>
      <c r="J7" s="292"/>
      <c r="K7" s="84"/>
    </row>
    <row r="8" spans="1:11" ht="36" customHeight="1">
      <c r="A8" s="78" t="s">
        <v>44</v>
      </c>
      <c r="B8" s="320" t="s">
        <v>219</v>
      </c>
      <c r="C8" s="320"/>
      <c r="D8" s="320"/>
      <c r="E8" s="320"/>
      <c r="F8" s="320"/>
      <c r="G8" s="320"/>
      <c r="H8" s="86"/>
      <c r="I8" s="83"/>
      <c r="J8" s="292"/>
      <c r="K8" s="84"/>
    </row>
    <row r="9" spans="2:11" ht="15">
      <c r="B9" s="99"/>
      <c r="C9" s="145"/>
      <c r="D9" s="145"/>
      <c r="E9" s="145"/>
      <c r="F9" s="146"/>
      <c r="G9" s="145"/>
      <c r="H9" s="86" t="s">
        <v>43</v>
      </c>
      <c r="I9" s="83">
        <v>0</v>
      </c>
      <c r="J9" s="292"/>
      <c r="K9" s="84">
        <f>+I9*J9</f>
        <v>0</v>
      </c>
    </row>
    <row r="10" spans="2:11" ht="15">
      <c r="B10" s="99"/>
      <c r="C10" s="145"/>
      <c r="D10" s="145"/>
      <c r="E10" s="145"/>
      <c r="F10" s="146"/>
      <c r="G10" s="145"/>
      <c r="H10" s="86"/>
      <c r="I10" s="83"/>
      <c r="J10" s="292"/>
      <c r="K10" s="84"/>
    </row>
    <row r="11" spans="1:11" s="103" customFormat="1" ht="15.75">
      <c r="A11" s="95"/>
      <c r="B11" s="96" t="s">
        <v>177</v>
      </c>
      <c r="C11" s="97"/>
      <c r="D11" s="97"/>
      <c r="E11" s="97"/>
      <c r="F11" s="97"/>
      <c r="G11" s="97"/>
      <c r="H11" s="147"/>
      <c r="I11" s="147"/>
      <c r="J11" s="293"/>
      <c r="K11" s="153">
        <f>SUM(K6:K9)</f>
        <v>0</v>
      </c>
    </row>
    <row r="29" ht="15">
      <c r="I29" s="1"/>
    </row>
  </sheetData>
  <sheetProtection password="FF0D" sheet="1"/>
  <mergeCells count="2">
    <mergeCell ref="B5:G5"/>
    <mergeCell ref="B8:G8"/>
  </mergeCells>
  <printOptions/>
  <pageMargins left="0.9055555555555556" right="0.7083333333333334" top="1.1416666666666666" bottom="0.7486111111111111" header="0.5118055555555555" footer="0.31527777777777777"/>
  <pageSetup horizontalDpi="300" verticalDpi="300" orientation="portrait" paperSize="9" scale="70" r:id="rId1"/>
  <headerFooter alignWithMargins="0">
    <oddFooter>&amp;C00-049Stran &amp;P od &amp;N</oddFooter>
  </headerFooter>
</worksheet>
</file>

<file path=xl/worksheets/sheet13.xml><?xml version="1.0" encoding="utf-8"?>
<worksheet xmlns="http://schemas.openxmlformats.org/spreadsheetml/2006/main" xmlns:r="http://schemas.openxmlformats.org/officeDocument/2006/relationships">
  <dimension ref="A2:M69"/>
  <sheetViews>
    <sheetView view="pageBreakPreview" zoomScaleSheetLayoutView="100" zoomScalePageLayoutView="0" workbookViewId="0" topLeftCell="A1">
      <selection activeCell="J28" sqref="J1:J16384"/>
    </sheetView>
  </sheetViews>
  <sheetFormatPr defaultColWidth="9.140625" defaultRowHeight="15"/>
  <cols>
    <col min="1" max="1" width="4.57421875" style="78" customWidth="1"/>
    <col min="2" max="2" width="7.00390625" style="1" customWidth="1"/>
    <col min="3" max="4" width="5.7109375" style="1" customWidth="1"/>
    <col min="5" max="5" width="10.421875" style="1" customWidth="1"/>
    <col min="6" max="6" width="13.140625" style="1" customWidth="1"/>
    <col min="7" max="7" width="6.57421875" style="1" customWidth="1"/>
    <col min="8" max="8" width="7.28125" style="144" customWidth="1"/>
    <col min="9" max="9" width="7.7109375" style="144" customWidth="1"/>
    <col min="10" max="10" width="8.140625" style="291" customWidth="1"/>
    <col min="11" max="11" width="10.7109375" style="144" customWidth="1"/>
    <col min="12" max="12" width="9.140625" style="1" customWidth="1"/>
    <col min="13" max="13" width="13.7109375" style="1" customWidth="1"/>
    <col min="14" max="16384" width="9.140625" style="1" customWidth="1"/>
  </cols>
  <sheetData>
    <row r="2" spans="1:7" ht="15.75">
      <c r="A2" s="16" t="s">
        <v>171</v>
      </c>
      <c r="B2" s="60" t="s">
        <v>25</v>
      </c>
      <c r="D2" s="86"/>
      <c r="E2" s="83"/>
      <c r="F2" s="84"/>
      <c r="G2" s="84"/>
    </row>
    <row r="3" spans="1:7" ht="15.75">
      <c r="A3" s="18"/>
      <c r="B3" s="60"/>
      <c r="D3" s="86"/>
      <c r="E3" s="83"/>
      <c r="F3" s="84"/>
      <c r="G3" s="84"/>
    </row>
    <row r="4" spans="1:8" ht="15.75">
      <c r="A4" s="18" t="s">
        <v>13</v>
      </c>
      <c r="B4" s="96" t="s">
        <v>178</v>
      </c>
      <c r="C4" s="97"/>
      <c r="D4" s="97"/>
      <c r="E4" s="97"/>
      <c r="F4" s="97"/>
      <c r="G4" s="97"/>
      <c r="H4" s="147"/>
    </row>
    <row r="6" spans="1:11" ht="138" customHeight="1">
      <c r="A6" s="78" t="s">
        <v>42</v>
      </c>
      <c r="B6" s="317" t="s">
        <v>358</v>
      </c>
      <c r="C6" s="317"/>
      <c r="D6" s="317"/>
      <c r="E6" s="317"/>
      <c r="F6" s="317"/>
      <c r="G6" s="317"/>
      <c r="H6" s="1"/>
      <c r="I6" s="1"/>
      <c r="J6" s="294"/>
      <c r="K6" s="1"/>
    </row>
    <row r="7" spans="2:13" ht="15">
      <c r="B7" s="88" t="s">
        <v>179</v>
      </c>
      <c r="C7" s="149"/>
      <c r="D7" s="149"/>
      <c r="E7" s="149"/>
      <c r="F7" s="83" t="s">
        <v>59</v>
      </c>
      <c r="G7" s="83">
        <v>100</v>
      </c>
      <c r="H7" s="83"/>
      <c r="I7" s="83"/>
      <c r="J7" s="292"/>
      <c r="K7" s="84"/>
      <c r="M7" s="83"/>
    </row>
    <row r="8" spans="2:13" ht="15">
      <c r="B8" s="88" t="s">
        <v>180</v>
      </c>
      <c r="C8" s="149"/>
      <c r="D8" s="149"/>
      <c r="E8" s="149"/>
      <c r="F8" s="83" t="s">
        <v>59</v>
      </c>
      <c r="G8" s="83">
        <v>0</v>
      </c>
      <c r="H8" s="83"/>
      <c r="I8" s="83"/>
      <c r="J8" s="292"/>
      <c r="K8" s="84"/>
      <c r="M8" s="83"/>
    </row>
    <row r="9" spans="2:13" ht="15">
      <c r="B9" s="88" t="s">
        <v>161</v>
      </c>
      <c r="C9" s="149"/>
      <c r="D9" s="149"/>
      <c r="E9" s="149"/>
      <c r="F9" s="83" t="s">
        <v>59</v>
      </c>
      <c r="G9" s="83">
        <v>0</v>
      </c>
      <c r="H9" s="83"/>
      <c r="I9" s="83"/>
      <c r="J9" s="292"/>
      <c r="K9" s="84"/>
      <c r="M9" s="83"/>
    </row>
    <row r="10" spans="2:13" ht="15">
      <c r="B10" s="149"/>
      <c r="C10" s="149"/>
      <c r="D10" s="149"/>
      <c r="E10" s="149"/>
      <c r="F10" s="149"/>
      <c r="G10" s="149"/>
      <c r="H10" s="83" t="s">
        <v>59</v>
      </c>
      <c r="I10" s="83">
        <v>100</v>
      </c>
      <c r="J10" s="292"/>
      <c r="K10" s="84">
        <f>I10*J10</f>
        <v>0</v>
      </c>
      <c r="M10" s="83"/>
    </row>
    <row r="11" spans="1:13" ht="78" customHeight="1">
      <c r="A11" s="78" t="s">
        <v>44</v>
      </c>
      <c r="B11" s="317" t="s">
        <v>359</v>
      </c>
      <c r="C11" s="317"/>
      <c r="D11" s="317"/>
      <c r="E11" s="317"/>
      <c r="F11" s="317"/>
      <c r="G11" s="317"/>
      <c r="H11" s="1"/>
      <c r="I11" s="1"/>
      <c r="J11" s="294"/>
      <c r="K11" s="1"/>
      <c r="M11" s="83"/>
    </row>
    <row r="12" spans="2:13" ht="15">
      <c r="B12" s="149"/>
      <c r="C12" s="149"/>
      <c r="D12" s="149"/>
      <c r="E12" s="149"/>
      <c r="F12" s="149"/>
      <c r="G12" s="149"/>
      <c r="H12" s="83"/>
      <c r="I12" s="83"/>
      <c r="J12" s="292"/>
      <c r="K12" s="84"/>
      <c r="M12" s="83"/>
    </row>
    <row r="13" spans="2:13" ht="15">
      <c r="B13" s="88" t="s">
        <v>179</v>
      </c>
      <c r="C13" s="149"/>
      <c r="D13" s="149"/>
      <c r="E13" s="149"/>
      <c r="F13" s="83" t="s">
        <v>59</v>
      </c>
      <c r="G13" s="83">
        <v>58</v>
      </c>
      <c r="H13" s="83"/>
      <c r="I13" s="83"/>
      <c r="J13" s="292"/>
      <c r="K13" s="84"/>
      <c r="M13" s="83"/>
    </row>
    <row r="14" spans="2:13" ht="15">
      <c r="B14" s="88" t="s">
        <v>180</v>
      </c>
      <c r="C14" s="149"/>
      <c r="D14" s="149"/>
      <c r="E14" s="149"/>
      <c r="F14" s="83" t="s">
        <v>59</v>
      </c>
      <c r="G14" s="83">
        <v>0</v>
      </c>
      <c r="H14" s="83"/>
      <c r="I14" s="83"/>
      <c r="J14" s="292"/>
      <c r="K14" s="84"/>
      <c r="M14" s="83"/>
    </row>
    <row r="15" spans="2:13" ht="15">
      <c r="B15" s="88" t="s">
        <v>161</v>
      </c>
      <c r="C15" s="149"/>
      <c r="D15" s="149"/>
      <c r="E15" s="149"/>
      <c r="F15" s="83" t="s">
        <v>59</v>
      </c>
      <c r="G15" s="83">
        <v>0</v>
      </c>
      <c r="H15" s="83"/>
      <c r="I15" s="83"/>
      <c r="J15" s="292"/>
      <c r="K15" s="84"/>
      <c r="M15" s="83"/>
    </row>
    <row r="16" spans="2:13" ht="15">
      <c r="B16" s="149"/>
      <c r="C16" s="149"/>
      <c r="D16" s="149"/>
      <c r="E16" s="149"/>
      <c r="F16" s="149"/>
      <c r="G16" s="149"/>
      <c r="H16" s="83" t="s">
        <v>59</v>
      </c>
      <c r="I16" s="83">
        <v>58</v>
      </c>
      <c r="J16" s="292"/>
      <c r="K16" s="84">
        <f>I16*J16</f>
        <v>0</v>
      </c>
      <c r="M16" s="83"/>
    </row>
    <row r="17" spans="1:13" ht="77.25" customHeight="1">
      <c r="A17" s="78" t="s">
        <v>54</v>
      </c>
      <c r="B17" s="315" t="s">
        <v>206</v>
      </c>
      <c r="C17" s="315"/>
      <c r="D17" s="315"/>
      <c r="E17" s="315"/>
      <c r="F17" s="315"/>
      <c r="G17" s="315"/>
      <c r="H17" s="1"/>
      <c r="I17" s="83"/>
      <c r="J17" s="294"/>
      <c r="K17" s="1"/>
      <c r="M17" s="83"/>
    </row>
    <row r="18" spans="2:13" ht="15">
      <c r="B18" s="88" t="s">
        <v>179</v>
      </c>
      <c r="C18" s="149"/>
      <c r="D18" s="149"/>
      <c r="E18" s="149"/>
      <c r="F18" s="83" t="s">
        <v>59</v>
      </c>
      <c r="G18" s="83">
        <v>19</v>
      </c>
      <c r="H18" s="83"/>
      <c r="I18" s="83"/>
      <c r="J18" s="292"/>
      <c r="K18" s="84"/>
      <c r="M18" s="83"/>
    </row>
    <row r="19" spans="2:13" ht="15">
      <c r="B19" s="88" t="s">
        <v>180</v>
      </c>
      <c r="C19" s="149"/>
      <c r="D19" s="149"/>
      <c r="E19" s="149"/>
      <c r="F19" s="83" t="s">
        <v>59</v>
      </c>
      <c r="G19" s="83">
        <v>0</v>
      </c>
      <c r="H19" s="83"/>
      <c r="I19" s="83"/>
      <c r="J19" s="292"/>
      <c r="K19" s="84"/>
      <c r="M19" s="83"/>
    </row>
    <row r="20" spans="2:13" ht="14.25" customHeight="1">
      <c r="B20" s="88" t="s">
        <v>181</v>
      </c>
      <c r="C20" s="149"/>
      <c r="D20" s="149"/>
      <c r="E20" s="149"/>
      <c r="F20" s="83" t="s">
        <v>59</v>
      </c>
      <c r="G20" s="83">
        <v>11</v>
      </c>
      <c r="H20" s="83"/>
      <c r="I20" s="83"/>
      <c r="J20" s="292"/>
      <c r="K20" s="84"/>
      <c r="M20" s="83"/>
    </row>
    <row r="21" spans="2:13" ht="15">
      <c r="B21" s="149"/>
      <c r="C21" s="149"/>
      <c r="D21" s="149"/>
      <c r="E21" s="149"/>
      <c r="F21" s="149"/>
      <c r="G21" s="149"/>
      <c r="H21" s="83" t="s">
        <v>59</v>
      </c>
      <c r="I21" s="83">
        <f>SUM(G18:G20)</f>
        <v>30</v>
      </c>
      <c r="J21" s="292"/>
      <c r="K21" s="84">
        <f>I21*J21</f>
        <v>0</v>
      </c>
      <c r="M21" s="83"/>
    </row>
    <row r="22" spans="1:13" ht="92.25" customHeight="1">
      <c r="A22" s="78" t="s">
        <v>54</v>
      </c>
      <c r="B22" s="315" t="s">
        <v>352</v>
      </c>
      <c r="C22" s="315"/>
      <c r="D22" s="315"/>
      <c r="E22" s="315"/>
      <c r="F22" s="315"/>
      <c r="G22" s="315"/>
      <c r="H22" s="1"/>
      <c r="I22" s="83"/>
      <c r="J22" s="294"/>
      <c r="K22" s="84"/>
      <c r="M22" s="83"/>
    </row>
    <row r="23" spans="2:13" ht="15">
      <c r="B23" s="1" t="s">
        <v>181</v>
      </c>
      <c r="H23" s="144" t="s">
        <v>43</v>
      </c>
      <c r="I23" s="83">
        <v>26</v>
      </c>
      <c r="K23" s="84">
        <f>I23*J23</f>
        <v>0</v>
      </c>
      <c r="M23" s="83"/>
    </row>
    <row r="24" spans="1:13" ht="92.25" customHeight="1">
      <c r="A24" s="78" t="s">
        <v>57</v>
      </c>
      <c r="B24" s="315" t="s">
        <v>354</v>
      </c>
      <c r="C24" s="315"/>
      <c r="D24" s="315"/>
      <c r="E24" s="315"/>
      <c r="F24" s="315"/>
      <c r="G24" s="315"/>
      <c r="H24" s="1"/>
      <c r="I24" s="83"/>
      <c r="J24" s="294"/>
      <c r="K24" s="84"/>
      <c r="M24" s="83"/>
    </row>
    <row r="25" spans="2:13" ht="15">
      <c r="B25" s="1" t="s">
        <v>180</v>
      </c>
      <c r="H25" s="144" t="s">
        <v>43</v>
      </c>
      <c r="I25" s="83">
        <v>0</v>
      </c>
      <c r="K25" s="84">
        <f>I25*J25</f>
        <v>0</v>
      </c>
      <c r="M25" s="83"/>
    </row>
    <row r="26" spans="1:13" ht="92.25" customHeight="1">
      <c r="A26" s="78" t="s">
        <v>60</v>
      </c>
      <c r="B26" s="315" t="s">
        <v>262</v>
      </c>
      <c r="C26" s="315"/>
      <c r="D26" s="315"/>
      <c r="E26" s="315"/>
      <c r="F26" s="315"/>
      <c r="G26" s="315"/>
      <c r="H26" s="1"/>
      <c r="I26" s="83"/>
      <c r="J26" s="294"/>
      <c r="K26" s="84"/>
      <c r="M26" s="83"/>
    </row>
    <row r="27" spans="2:13" ht="15">
      <c r="B27" s="1" t="s">
        <v>179</v>
      </c>
      <c r="H27" s="144" t="s">
        <v>43</v>
      </c>
      <c r="I27" s="83">
        <v>4</v>
      </c>
      <c r="K27" s="84">
        <f>I27*J27</f>
        <v>0</v>
      </c>
      <c r="M27" s="83"/>
    </row>
    <row r="28" spans="1:13" ht="93" customHeight="1">
      <c r="A28" s="78" t="s">
        <v>47</v>
      </c>
      <c r="B28" s="315" t="s">
        <v>263</v>
      </c>
      <c r="C28" s="315"/>
      <c r="D28" s="315"/>
      <c r="E28" s="315"/>
      <c r="F28" s="315"/>
      <c r="G28" s="315"/>
      <c r="H28" s="1"/>
      <c r="I28" s="83"/>
      <c r="J28" s="294"/>
      <c r="K28" s="84"/>
      <c r="M28" s="83"/>
    </row>
    <row r="29" spans="2:13" ht="15">
      <c r="B29" s="1" t="s">
        <v>179</v>
      </c>
      <c r="H29" s="144" t="s">
        <v>43</v>
      </c>
      <c r="I29" s="1">
        <v>9</v>
      </c>
      <c r="K29" s="84">
        <f>I29*J29</f>
        <v>0</v>
      </c>
      <c r="M29" s="83"/>
    </row>
    <row r="30" spans="1:13" ht="93" customHeight="1">
      <c r="A30" s="78" t="s">
        <v>63</v>
      </c>
      <c r="B30" s="315" t="s">
        <v>355</v>
      </c>
      <c r="C30" s="315"/>
      <c r="D30" s="315"/>
      <c r="E30" s="315"/>
      <c r="F30" s="315"/>
      <c r="G30" s="315"/>
      <c r="H30" s="1"/>
      <c r="I30" s="83"/>
      <c r="J30" s="294"/>
      <c r="K30" s="84"/>
      <c r="M30" s="83"/>
    </row>
    <row r="31" spans="2:13" ht="15">
      <c r="B31" s="1" t="s">
        <v>179</v>
      </c>
      <c r="H31" s="144" t="s">
        <v>43</v>
      </c>
      <c r="I31" s="144">
        <v>4</v>
      </c>
      <c r="K31" s="84">
        <f>I31*J31</f>
        <v>0</v>
      </c>
      <c r="M31" s="83"/>
    </row>
    <row r="32" spans="1:13" ht="133.5" customHeight="1">
      <c r="A32" s="78" t="s">
        <v>65</v>
      </c>
      <c r="B32" s="317" t="s">
        <v>356</v>
      </c>
      <c r="C32" s="317"/>
      <c r="D32" s="317"/>
      <c r="E32" s="317"/>
      <c r="F32" s="317"/>
      <c r="G32" s="317"/>
      <c r="H32" s="1"/>
      <c r="I32" s="1"/>
      <c r="J32" s="294"/>
      <c r="K32" s="84"/>
      <c r="M32" s="83"/>
    </row>
    <row r="33" spans="2:13" ht="15">
      <c r="B33" s="1" t="s">
        <v>179</v>
      </c>
      <c r="F33" s="144" t="s">
        <v>43</v>
      </c>
      <c r="G33" s="144">
        <v>6</v>
      </c>
      <c r="K33" s="84"/>
      <c r="M33" s="83"/>
    </row>
    <row r="34" spans="2:13" ht="15">
      <c r="B34" s="1" t="s">
        <v>180</v>
      </c>
      <c r="F34" s="144" t="s">
        <v>43</v>
      </c>
      <c r="G34" s="144">
        <v>0</v>
      </c>
      <c r="K34" s="84"/>
      <c r="M34" s="83"/>
    </row>
    <row r="35" spans="2:13" ht="15">
      <c r="B35" s="1" t="s">
        <v>161</v>
      </c>
      <c r="F35" s="144" t="s">
        <v>43</v>
      </c>
      <c r="G35" s="144">
        <v>0</v>
      </c>
      <c r="K35" s="84"/>
      <c r="M35" s="83"/>
    </row>
    <row r="36" spans="8:13" ht="15">
      <c r="H36" s="144" t="s">
        <v>43</v>
      </c>
      <c r="I36" s="144">
        <v>6</v>
      </c>
      <c r="K36" s="84">
        <f>I36*J36</f>
        <v>0</v>
      </c>
      <c r="M36" s="83"/>
    </row>
    <row r="37" spans="1:13" ht="125.25" customHeight="1">
      <c r="A37" s="78" t="s">
        <v>67</v>
      </c>
      <c r="B37" s="315" t="s">
        <v>353</v>
      </c>
      <c r="C37" s="315"/>
      <c r="D37" s="315"/>
      <c r="E37" s="315"/>
      <c r="F37" s="315"/>
      <c r="G37" s="315"/>
      <c r="H37" s="1"/>
      <c r="I37" s="1"/>
      <c r="J37" s="294"/>
      <c r="K37" s="84"/>
      <c r="M37" s="83"/>
    </row>
    <row r="38" spans="2:13" ht="15">
      <c r="B38" s="1" t="s">
        <v>179</v>
      </c>
      <c r="F38" s="144" t="s">
        <v>43</v>
      </c>
      <c r="G38" s="144">
        <v>108</v>
      </c>
      <c r="K38" s="84"/>
      <c r="M38" s="83"/>
    </row>
    <row r="39" spans="2:13" ht="15">
      <c r="B39" s="1" t="s">
        <v>180</v>
      </c>
      <c r="F39" s="144" t="s">
        <v>43</v>
      </c>
      <c r="G39" s="144">
        <v>0</v>
      </c>
      <c r="K39" s="84"/>
      <c r="M39" s="83"/>
    </row>
    <row r="40" spans="2:13" ht="15">
      <c r="B40" s="1" t="s">
        <v>161</v>
      </c>
      <c r="F40" s="144" t="s">
        <v>43</v>
      </c>
      <c r="G40" s="144">
        <v>0</v>
      </c>
      <c r="K40" s="84"/>
      <c r="M40" s="83"/>
    </row>
    <row r="41" spans="6:13" ht="15">
      <c r="F41" s="144"/>
      <c r="G41" s="144"/>
      <c r="H41" s="144" t="s">
        <v>43</v>
      </c>
      <c r="I41" s="144">
        <v>108</v>
      </c>
      <c r="K41" s="84">
        <f>I41*J41</f>
        <v>0</v>
      </c>
      <c r="M41" s="83"/>
    </row>
    <row r="42" spans="1:13" ht="139.5" customHeight="1">
      <c r="A42" s="78" t="s">
        <v>69</v>
      </c>
      <c r="B42" s="315" t="s">
        <v>264</v>
      </c>
      <c r="C42" s="315"/>
      <c r="D42" s="315"/>
      <c r="E42" s="315"/>
      <c r="F42" s="315"/>
      <c r="G42" s="315"/>
      <c r="H42" s="1"/>
      <c r="I42" s="1"/>
      <c r="K42" s="84"/>
      <c r="M42" s="83"/>
    </row>
    <row r="43" spans="2:13" ht="15">
      <c r="B43" s="1" t="s">
        <v>179</v>
      </c>
      <c r="F43" s="144" t="s">
        <v>43</v>
      </c>
      <c r="G43" s="144">
        <v>129</v>
      </c>
      <c r="K43" s="84"/>
      <c r="M43" s="83"/>
    </row>
    <row r="44" spans="2:13" ht="15">
      <c r="B44" s="1" t="s">
        <v>180</v>
      </c>
      <c r="F44" s="144" t="s">
        <v>43</v>
      </c>
      <c r="G44" s="144">
        <v>0</v>
      </c>
      <c r="K44" s="84"/>
      <c r="M44" s="83"/>
    </row>
    <row r="45" spans="2:13" ht="15">
      <c r="B45" s="1" t="s">
        <v>161</v>
      </c>
      <c r="F45" s="144" t="s">
        <v>43</v>
      </c>
      <c r="G45" s="144">
        <v>0</v>
      </c>
      <c r="K45" s="84"/>
      <c r="M45" s="83"/>
    </row>
    <row r="46" spans="8:13" ht="15">
      <c r="H46" s="144" t="s">
        <v>43</v>
      </c>
      <c r="I46" s="144">
        <v>129</v>
      </c>
      <c r="K46" s="84">
        <f>I46*J46</f>
        <v>0</v>
      </c>
      <c r="M46" s="83"/>
    </row>
    <row r="47" spans="1:13" ht="45.75" customHeight="1">
      <c r="A47" s="78" t="s">
        <v>71</v>
      </c>
      <c r="B47" s="315" t="s">
        <v>360</v>
      </c>
      <c r="C47" s="315"/>
      <c r="D47" s="315"/>
      <c r="E47" s="315"/>
      <c r="F47" s="315"/>
      <c r="G47" s="315"/>
      <c r="K47" s="84"/>
      <c r="M47" s="83"/>
    </row>
    <row r="48" spans="2:13" ht="15">
      <c r="B48" s="99" t="s">
        <v>85</v>
      </c>
      <c r="F48" s="144" t="s">
        <v>94</v>
      </c>
      <c r="G48" s="144">
        <v>30</v>
      </c>
      <c r="K48" s="84"/>
      <c r="M48" s="83"/>
    </row>
    <row r="49" spans="2:13" ht="15">
      <c r="B49" s="99" t="s">
        <v>86</v>
      </c>
      <c r="F49" s="144" t="s">
        <v>94</v>
      </c>
      <c r="G49" s="144">
        <v>0</v>
      </c>
      <c r="K49" s="84"/>
      <c r="M49" s="83"/>
    </row>
    <row r="50" spans="2:13" ht="15">
      <c r="B50" s="99" t="s">
        <v>79</v>
      </c>
      <c r="F50" s="144" t="s">
        <v>94</v>
      </c>
      <c r="G50" s="144">
        <v>15</v>
      </c>
      <c r="K50" s="84"/>
      <c r="M50" s="83"/>
    </row>
    <row r="51" spans="2:13" ht="15">
      <c r="B51" s="99" t="s">
        <v>87</v>
      </c>
      <c r="F51" s="144" t="s">
        <v>94</v>
      </c>
      <c r="G51" s="144">
        <v>14</v>
      </c>
      <c r="K51" s="84"/>
      <c r="M51" s="83"/>
    </row>
    <row r="52" spans="2:13" ht="15">
      <c r="B52" s="99" t="s">
        <v>88</v>
      </c>
      <c r="F52" s="144" t="s">
        <v>94</v>
      </c>
      <c r="G52" s="144">
        <v>23</v>
      </c>
      <c r="K52" s="84"/>
      <c r="M52" s="83"/>
    </row>
    <row r="53" spans="2:13" ht="15">
      <c r="B53" s="99" t="s">
        <v>89</v>
      </c>
      <c r="F53" s="144" t="s">
        <v>94</v>
      </c>
      <c r="G53" s="144">
        <v>0</v>
      </c>
      <c r="K53" s="84"/>
      <c r="M53" s="83"/>
    </row>
    <row r="54" spans="2:13" ht="15">
      <c r="B54" s="99" t="s">
        <v>90</v>
      </c>
      <c r="F54" s="144" t="s">
        <v>94</v>
      </c>
      <c r="G54" s="144">
        <v>0</v>
      </c>
      <c r="K54" s="84"/>
      <c r="M54" s="83"/>
    </row>
    <row r="55" spans="2:13" ht="15">
      <c r="B55" s="99" t="s">
        <v>84</v>
      </c>
      <c r="F55" s="144" t="s">
        <v>94</v>
      </c>
      <c r="G55" s="144">
        <v>14</v>
      </c>
      <c r="K55" s="84"/>
      <c r="M55" s="83"/>
    </row>
    <row r="56" spans="8:13" ht="15">
      <c r="H56" s="144" t="s">
        <v>94</v>
      </c>
      <c r="I56" s="144">
        <f>SUM(G48:G55)</f>
        <v>96</v>
      </c>
      <c r="K56" s="84">
        <f>I56*J56</f>
        <v>0</v>
      </c>
      <c r="M56" s="83"/>
    </row>
    <row r="57" spans="1:13" ht="15">
      <c r="A57" s="78">
        <v>12</v>
      </c>
      <c r="B57" s="315" t="s">
        <v>196</v>
      </c>
      <c r="C57" s="315"/>
      <c r="D57" s="315"/>
      <c r="E57" s="315"/>
      <c r="F57" s="315"/>
      <c r="G57" s="315"/>
      <c r="K57" s="84"/>
      <c r="M57" s="83"/>
    </row>
    <row r="58" spans="2:13" ht="15">
      <c r="B58" s="99" t="s">
        <v>77</v>
      </c>
      <c r="F58" s="144" t="s">
        <v>94</v>
      </c>
      <c r="G58" s="144"/>
      <c r="H58" s="99"/>
      <c r="I58" s="1"/>
      <c r="J58" s="294"/>
      <c r="K58" s="84"/>
      <c r="M58" s="83"/>
    </row>
    <row r="59" spans="2:13" ht="15">
      <c r="B59" s="99" t="s">
        <v>197</v>
      </c>
      <c r="F59" s="144" t="s">
        <v>94</v>
      </c>
      <c r="G59" s="144">
        <v>41</v>
      </c>
      <c r="K59" s="84"/>
      <c r="M59" s="83"/>
    </row>
    <row r="60" spans="2:13" ht="15">
      <c r="B60" s="99"/>
      <c r="F60" s="144"/>
      <c r="G60" s="144"/>
      <c r="H60" s="144" t="s">
        <v>94</v>
      </c>
      <c r="I60" s="144">
        <f>SUM(G58:G59)</f>
        <v>41</v>
      </c>
      <c r="K60" s="84">
        <f>I60*J60</f>
        <v>0</v>
      </c>
      <c r="M60" s="83"/>
    </row>
    <row r="61" spans="1:13" ht="109.5" customHeight="1">
      <c r="A61" s="78" t="s">
        <v>114</v>
      </c>
      <c r="B61" s="315" t="s">
        <v>205</v>
      </c>
      <c r="C61" s="315"/>
      <c r="D61" s="315"/>
      <c r="E61" s="315"/>
      <c r="F61" s="315"/>
      <c r="G61" s="315"/>
      <c r="H61" s="1"/>
      <c r="I61" s="83"/>
      <c r="J61" s="294"/>
      <c r="K61" s="84"/>
      <c r="M61" s="83"/>
    </row>
    <row r="62" spans="2:13" ht="15">
      <c r="B62" s="88" t="s">
        <v>179</v>
      </c>
      <c r="C62" s="149"/>
      <c r="D62" s="149"/>
      <c r="E62" s="149"/>
      <c r="F62" s="83"/>
      <c r="G62" s="83"/>
      <c r="H62" s="83" t="s">
        <v>172</v>
      </c>
      <c r="I62" s="83">
        <v>24</v>
      </c>
      <c r="J62" s="292"/>
      <c r="K62" s="84">
        <f>I62*J62</f>
        <v>0</v>
      </c>
      <c r="M62" s="83"/>
    </row>
    <row r="63" spans="2:13" ht="15">
      <c r="B63" s="88"/>
      <c r="C63" s="149"/>
      <c r="D63" s="149"/>
      <c r="E63" s="149"/>
      <c r="F63" s="83"/>
      <c r="G63" s="83"/>
      <c r="H63" s="83"/>
      <c r="I63" s="83"/>
      <c r="J63" s="292"/>
      <c r="K63" s="84"/>
      <c r="M63" s="83"/>
    </row>
    <row r="64" spans="1:13" ht="114" customHeight="1">
      <c r="A64" s="78" t="s">
        <v>160</v>
      </c>
      <c r="B64" s="315" t="s">
        <v>357</v>
      </c>
      <c r="C64" s="315"/>
      <c r="D64" s="315"/>
      <c r="E64" s="315"/>
      <c r="F64" s="315"/>
      <c r="G64" s="315"/>
      <c r="H64" s="83"/>
      <c r="I64" s="83"/>
      <c r="J64" s="292"/>
      <c r="K64" s="84"/>
      <c r="M64" s="83"/>
    </row>
    <row r="65" spans="2:13" ht="15">
      <c r="B65" s="88" t="s">
        <v>179</v>
      </c>
      <c r="C65" s="149"/>
      <c r="D65" s="149"/>
      <c r="E65" s="149"/>
      <c r="F65" s="83"/>
      <c r="G65" s="83"/>
      <c r="H65" s="83" t="s">
        <v>43</v>
      </c>
      <c r="I65" s="83">
        <v>5</v>
      </c>
      <c r="J65" s="292"/>
      <c r="K65" s="84">
        <f>I65*J65</f>
        <v>0</v>
      </c>
      <c r="M65" s="83"/>
    </row>
    <row r="66" spans="2:13" ht="16.5" customHeight="1">
      <c r="B66" s="1" t="s">
        <v>180</v>
      </c>
      <c r="H66" s="83" t="s">
        <v>43</v>
      </c>
      <c r="I66" s="144">
        <v>0</v>
      </c>
      <c r="M66" s="83"/>
    </row>
    <row r="67" spans="2:13" ht="16.5" customHeight="1">
      <c r="B67" s="1" t="s">
        <v>161</v>
      </c>
      <c r="H67" s="83" t="s">
        <v>43</v>
      </c>
      <c r="I67" s="144">
        <v>0</v>
      </c>
      <c r="M67" s="83"/>
    </row>
    <row r="68" ht="16.5" customHeight="1" thickBot="1"/>
    <row r="69" spans="2:11" ht="16.5" thickBot="1">
      <c r="B69" s="96" t="s">
        <v>182</v>
      </c>
      <c r="C69" s="97"/>
      <c r="D69" s="97"/>
      <c r="E69" s="97"/>
      <c r="F69" s="97"/>
      <c r="G69" s="97"/>
      <c r="H69" s="147"/>
      <c r="I69" s="147"/>
      <c r="J69" s="293"/>
      <c r="K69" s="153">
        <f>SUM(K6:K62)</f>
        <v>0</v>
      </c>
    </row>
  </sheetData>
  <sheetProtection password="FF0D" sheet="1"/>
  <mergeCells count="15">
    <mergeCell ref="B28:G28"/>
    <mergeCell ref="B30:G30"/>
    <mergeCell ref="B32:G32"/>
    <mergeCell ref="B37:G37"/>
    <mergeCell ref="B42:G42"/>
    <mergeCell ref="B64:G64"/>
    <mergeCell ref="B47:G47"/>
    <mergeCell ref="B57:G57"/>
    <mergeCell ref="B61:G61"/>
    <mergeCell ref="B6:G6"/>
    <mergeCell ref="B11:G11"/>
    <mergeCell ref="B17:G17"/>
    <mergeCell ref="B22:G22"/>
    <mergeCell ref="B24:G24"/>
    <mergeCell ref="B26:G26"/>
  </mergeCells>
  <printOptions/>
  <pageMargins left="0.7" right="0.7" top="0.75" bottom="0.75" header="0.5118055555555555" footer="0.5118055555555555"/>
  <pageSetup horizontalDpi="300" verticalDpi="300" orientation="portrait" paperSize="9" scale="95" r:id="rId1"/>
  <rowBreaks count="1" manualBreakCount="1">
    <brk id="41" max="10" man="1"/>
  </rowBreaks>
</worksheet>
</file>

<file path=xl/worksheets/sheet14.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selection activeCell="K6" sqref="K6"/>
    </sheetView>
  </sheetViews>
  <sheetFormatPr defaultColWidth="9.140625" defaultRowHeight="15"/>
  <cols>
    <col min="1" max="1" width="4.57421875" style="78" customWidth="1"/>
    <col min="2" max="4" width="5.7109375" style="1" customWidth="1"/>
    <col min="5" max="5" width="10.421875" style="1" customWidth="1"/>
    <col min="6" max="6" width="13.140625" style="1" customWidth="1"/>
    <col min="7" max="7" width="6.57421875" style="1" customWidth="1"/>
    <col min="8" max="8" width="7.28125" style="144" customWidth="1"/>
    <col min="9" max="9" width="7.7109375" style="144" customWidth="1"/>
    <col min="10" max="10" width="8.140625" style="291" customWidth="1"/>
    <col min="11" max="11" width="10.7109375" style="144" customWidth="1"/>
    <col min="12" max="16384" width="9.140625" style="1" customWidth="1"/>
  </cols>
  <sheetData>
    <row r="1" spans="1:7" ht="15.75">
      <c r="A1" s="16" t="s">
        <v>171</v>
      </c>
      <c r="B1" s="60" t="s">
        <v>25</v>
      </c>
      <c r="D1" s="86"/>
      <c r="E1" s="83"/>
      <c r="F1" s="84"/>
      <c r="G1" s="84"/>
    </row>
    <row r="2" spans="1:7" ht="15.75">
      <c r="A2" s="18"/>
      <c r="B2" s="60"/>
      <c r="D2" s="86"/>
      <c r="E2" s="83"/>
      <c r="F2" s="84"/>
      <c r="G2" s="84"/>
    </row>
    <row r="3" spans="1:8" ht="15.75">
      <c r="A3" s="148" t="s">
        <v>15</v>
      </c>
      <c r="B3" s="96" t="s">
        <v>183</v>
      </c>
      <c r="C3" s="97"/>
      <c r="D3" s="97"/>
      <c r="E3" s="97"/>
      <c r="F3" s="97"/>
      <c r="G3" s="97"/>
      <c r="H3" s="147"/>
    </row>
    <row r="5" spans="1:11" ht="111.75" customHeight="1">
      <c r="A5" s="78" t="s">
        <v>42</v>
      </c>
      <c r="B5" s="320" t="s">
        <v>333</v>
      </c>
      <c r="C5" s="320"/>
      <c r="D5" s="320"/>
      <c r="E5" s="320"/>
      <c r="F5" s="320"/>
      <c r="G5" s="320"/>
      <c r="H5" s="1"/>
      <c r="I5" s="1"/>
      <c r="J5" s="294"/>
      <c r="K5" s="1"/>
    </row>
    <row r="6" spans="2:11" ht="15.75">
      <c r="B6" s="215"/>
      <c r="C6" s="215"/>
      <c r="D6" s="215"/>
      <c r="E6" s="215"/>
      <c r="F6" s="215"/>
      <c r="G6" s="215"/>
      <c r="H6" s="86" t="s">
        <v>43</v>
      </c>
      <c r="I6" s="83">
        <v>2</v>
      </c>
      <c r="J6" s="292"/>
      <c r="K6" s="84">
        <f>+I6*J6</f>
        <v>0</v>
      </c>
    </row>
    <row r="7" spans="2:11" ht="15.75">
      <c r="B7" s="215"/>
      <c r="C7" s="215"/>
      <c r="D7" s="215"/>
      <c r="E7" s="215"/>
      <c r="F7" s="215"/>
      <c r="G7" s="215"/>
      <c r="H7" s="86"/>
      <c r="I7" s="83"/>
      <c r="J7" s="292"/>
      <c r="K7" s="84"/>
    </row>
    <row r="8" spans="1:11" ht="143.25" customHeight="1">
      <c r="A8" s="78" t="s">
        <v>44</v>
      </c>
      <c r="B8" s="320" t="s">
        <v>220</v>
      </c>
      <c r="C8" s="320"/>
      <c r="D8" s="320"/>
      <c r="E8" s="320"/>
      <c r="F8" s="320"/>
      <c r="G8" s="320"/>
      <c r="H8" s="1"/>
      <c r="I8" s="1"/>
      <c r="J8" s="294"/>
      <c r="K8" s="1"/>
    </row>
    <row r="9" spans="2:11" ht="15.75">
      <c r="B9" s="215"/>
      <c r="C9" s="215"/>
      <c r="D9" s="215"/>
      <c r="E9" s="215"/>
      <c r="F9" s="215"/>
      <c r="G9" s="215"/>
      <c r="H9" s="86" t="s">
        <v>43</v>
      </c>
      <c r="I9" s="83">
        <v>0</v>
      </c>
      <c r="J9" s="292">
        <v>350</v>
      </c>
      <c r="K9" s="84">
        <f>+I9*J9</f>
        <v>0</v>
      </c>
    </row>
    <row r="10" spans="2:11" ht="15.75">
      <c r="B10" s="215"/>
      <c r="C10" s="215"/>
      <c r="D10" s="215"/>
      <c r="E10" s="215"/>
      <c r="F10" s="215"/>
      <c r="G10" s="215"/>
      <c r="H10" s="86"/>
      <c r="I10" s="83"/>
      <c r="J10" s="292"/>
      <c r="K10" s="84"/>
    </row>
    <row r="11" spans="1:11" ht="144.75" customHeight="1">
      <c r="A11" s="78" t="s">
        <v>54</v>
      </c>
      <c r="B11" s="320" t="s">
        <v>221</v>
      </c>
      <c r="C11" s="320"/>
      <c r="D11" s="320"/>
      <c r="E11" s="320"/>
      <c r="F11" s="320"/>
      <c r="G11" s="320"/>
      <c r="H11" s="1"/>
      <c r="I11" s="1"/>
      <c r="J11" s="294"/>
      <c r="K11" s="1"/>
    </row>
    <row r="12" spans="2:11" ht="15.75">
      <c r="B12" s="215"/>
      <c r="C12" s="215"/>
      <c r="D12" s="215"/>
      <c r="E12" s="215"/>
      <c r="F12" s="215"/>
      <c r="G12" s="215"/>
      <c r="H12" s="86" t="s">
        <v>43</v>
      </c>
      <c r="I12" s="83">
        <v>0</v>
      </c>
      <c r="J12" s="292">
        <v>350</v>
      </c>
      <c r="K12" s="84">
        <f>+I12*J12</f>
        <v>0</v>
      </c>
    </row>
    <row r="13" spans="2:11" ht="15.75">
      <c r="B13" s="215"/>
      <c r="C13" s="215"/>
      <c r="D13" s="215"/>
      <c r="E13" s="215"/>
      <c r="F13" s="215"/>
      <c r="G13" s="215"/>
      <c r="H13" s="86"/>
      <c r="I13" s="83"/>
      <c r="J13" s="292"/>
      <c r="K13" s="84"/>
    </row>
    <row r="14" spans="1:11" ht="144" customHeight="1">
      <c r="A14" s="78" t="s">
        <v>57</v>
      </c>
      <c r="B14" s="320" t="s">
        <v>222</v>
      </c>
      <c r="C14" s="320"/>
      <c r="D14" s="320"/>
      <c r="E14" s="320"/>
      <c r="F14" s="320"/>
      <c r="G14" s="320"/>
      <c r="H14" s="1"/>
      <c r="I14" s="83"/>
      <c r="J14" s="294"/>
      <c r="K14" s="1"/>
    </row>
    <row r="15" spans="2:11" ht="15">
      <c r="B15" s="149"/>
      <c r="C15" s="149"/>
      <c r="D15" s="149"/>
      <c r="E15" s="149"/>
      <c r="F15" s="149"/>
      <c r="G15" s="149"/>
      <c r="H15" s="86" t="s">
        <v>43</v>
      </c>
      <c r="I15" s="83">
        <v>2</v>
      </c>
      <c r="J15" s="292"/>
      <c r="K15" s="84">
        <f>+I15*J15</f>
        <v>0</v>
      </c>
    </row>
    <row r="16" spans="2:11" ht="15.75" thickBot="1">
      <c r="B16" s="149"/>
      <c r="C16" s="149"/>
      <c r="D16" s="149"/>
      <c r="E16" s="149"/>
      <c r="F16" s="149"/>
      <c r="G16" s="149"/>
      <c r="H16" s="86"/>
      <c r="I16" s="83"/>
      <c r="J16" s="292"/>
      <c r="K16" s="84"/>
    </row>
    <row r="17" spans="1:11" s="103" customFormat="1" ht="16.5" thickBot="1">
      <c r="A17" s="95"/>
      <c r="B17" s="96" t="s">
        <v>184</v>
      </c>
      <c r="C17" s="97"/>
      <c r="D17" s="97"/>
      <c r="E17" s="97"/>
      <c r="F17" s="97"/>
      <c r="G17" s="97"/>
      <c r="H17" s="147"/>
      <c r="I17" s="147"/>
      <c r="J17" s="293"/>
      <c r="K17" s="153">
        <f>SUM(K6:K16)</f>
        <v>0</v>
      </c>
    </row>
    <row r="18" ht="15">
      <c r="I18" s="83"/>
    </row>
    <row r="19" ht="15">
      <c r="I19" s="83"/>
    </row>
    <row r="20" ht="15">
      <c r="I20" s="83"/>
    </row>
    <row r="21" ht="15">
      <c r="I21" s="83"/>
    </row>
    <row r="22" ht="15">
      <c r="I22" s="83"/>
    </row>
    <row r="23" ht="15">
      <c r="I23" s="83"/>
    </row>
    <row r="24" ht="15">
      <c r="I24" s="83"/>
    </row>
    <row r="25" ht="15">
      <c r="I25" s="83"/>
    </row>
    <row r="26" ht="15">
      <c r="I26" s="83"/>
    </row>
    <row r="27" ht="15">
      <c r="I27" s="83"/>
    </row>
    <row r="28" ht="15">
      <c r="I28" s="83"/>
    </row>
    <row r="29" ht="15">
      <c r="I29" s="1"/>
    </row>
    <row r="30" ht="15">
      <c r="I30" s="83"/>
    </row>
  </sheetData>
  <sheetProtection password="FF0D" sheet="1"/>
  <mergeCells count="4">
    <mergeCell ref="B5:G5"/>
    <mergeCell ref="B8:G8"/>
    <mergeCell ref="B11:G11"/>
    <mergeCell ref="B14:G14"/>
  </mergeCells>
  <printOptions/>
  <pageMargins left="0.7" right="0.7" top="0.75" bottom="0.75" header="0.5118055555555555" footer="0.5118055555555555"/>
  <pageSetup horizontalDpi="300" verticalDpi="300" orientation="portrait" paperSize="9" scale="88" r:id="rId1"/>
</worksheet>
</file>

<file path=xl/worksheets/sheet15.xml><?xml version="1.0" encoding="utf-8"?>
<worksheet xmlns="http://schemas.openxmlformats.org/spreadsheetml/2006/main" xmlns:r="http://schemas.openxmlformats.org/officeDocument/2006/relationships">
  <dimension ref="A3:F45"/>
  <sheetViews>
    <sheetView zoomScalePageLayoutView="0" workbookViewId="0" topLeftCell="A40">
      <selection activeCell="D12" sqref="D12:E12"/>
    </sheetView>
  </sheetViews>
  <sheetFormatPr defaultColWidth="9.140625" defaultRowHeight="15"/>
  <cols>
    <col min="1" max="1" width="8.8515625" style="174" customWidth="1"/>
    <col min="2" max="2" width="41.8515625" style="180" customWidth="1"/>
    <col min="3" max="3" width="5.00390625" style="176" customWidth="1"/>
    <col min="4" max="4" width="5.8515625" style="177" customWidth="1"/>
    <col min="5" max="5" width="12.7109375" style="296" customWidth="1"/>
    <col min="6" max="6" width="12.7109375" style="178" customWidth="1"/>
    <col min="7" max="16384" width="9.140625" style="179" customWidth="1"/>
  </cols>
  <sheetData>
    <row r="3" spans="1:2" ht="15.75">
      <c r="A3" s="269" t="s">
        <v>223</v>
      </c>
      <c r="B3" s="208" t="s">
        <v>255</v>
      </c>
    </row>
    <row r="5" ht="12.75">
      <c r="B5" s="180" t="s">
        <v>189</v>
      </c>
    </row>
    <row r="7" ht="12.75">
      <c r="B7" s="180" t="s">
        <v>256</v>
      </c>
    </row>
    <row r="9" spans="1:6" s="173" customFormat="1" ht="12.75">
      <c r="A9" s="168" t="s">
        <v>225</v>
      </c>
      <c r="B9" s="169" t="s">
        <v>226</v>
      </c>
      <c r="C9" s="170"/>
      <c r="D9" s="171"/>
      <c r="E9" s="297"/>
      <c r="F9" s="172" t="str">
        <f aca="true" t="shared" si="0" ref="F9:F16">IF(D9&lt;&gt;0,D9*E9," ")</f>
        <v> </v>
      </c>
    </row>
    <row r="10" spans="1:6" s="173" customFormat="1" ht="12.75">
      <c r="A10" s="168" t="s">
        <v>227</v>
      </c>
      <c r="B10" s="169" t="s">
        <v>228</v>
      </c>
      <c r="C10" s="170"/>
      <c r="D10" s="171"/>
      <c r="E10" s="297"/>
      <c r="F10" s="172" t="str">
        <f t="shared" si="0"/>
        <v> </v>
      </c>
    </row>
    <row r="11" spans="2:6" ht="12.75">
      <c r="B11" s="175"/>
      <c r="F11" s="178" t="str">
        <f t="shared" si="0"/>
        <v> </v>
      </c>
    </row>
    <row r="12" spans="1:6" ht="38.25">
      <c r="A12" s="174">
        <v>1</v>
      </c>
      <c r="B12" s="180" t="s">
        <v>229</v>
      </c>
      <c r="F12" s="178" t="str">
        <f t="shared" si="0"/>
        <v> </v>
      </c>
    </row>
    <row r="13" spans="1:6" ht="12.75">
      <c r="A13" s="181" t="s">
        <v>230</v>
      </c>
      <c r="B13" s="175" t="s">
        <v>231</v>
      </c>
      <c r="F13" s="178" t="str">
        <f t="shared" si="0"/>
        <v> </v>
      </c>
    </row>
    <row r="14" spans="1:6" ht="12.75">
      <c r="A14" s="181" t="s">
        <v>232</v>
      </c>
      <c r="B14" s="175" t="s">
        <v>233</v>
      </c>
      <c r="C14" s="176" t="s">
        <v>234</v>
      </c>
      <c r="D14" s="177">
        <v>3</v>
      </c>
      <c r="E14" s="298"/>
      <c r="F14" s="182">
        <f t="shared" si="0"/>
        <v>0</v>
      </c>
    </row>
    <row r="15" spans="1:6" ht="12.75">
      <c r="A15" s="181" t="s">
        <v>232</v>
      </c>
      <c r="B15" s="175" t="s">
        <v>235</v>
      </c>
      <c r="C15" s="176" t="s">
        <v>234</v>
      </c>
      <c r="D15" s="177">
        <v>30</v>
      </c>
      <c r="E15" s="298"/>
      <c r="F15" s="182">
        <f t="shared" si="0"/>
        <v>0</v>
      </c>
    </row>
    <row r="16" spans="1:6" ht="12.75">
      <c r="A16" s="181" t="s">
        <v>232</v>
      </c>
      <c r="B16" s="175" t="s">
        <v>236</v>
      </c>
      <c r="C16" s="176" t="s">
        <v>234</v>
      </c>
      <c r="D16" s="177">
        <v>0</v>
      </c>
      <c r="E16" s="298"/>
      <c r="F16" s="182" t="str">
        <f t="shared" si="0"/>
        <v> </v>
      </c>
    </row>
    <row r="17" ht="12.75">
      <c r="F17" s="178">
        <f aca="true" t="shared" si="1" ref="F17:F24">+D17*E17</f>
        <v>0</v>
      </c>
    </row>
    <row r="18" spans="1:6" ht="25.5">
      <c r="A18" s="174">
        <f>1+A12</f>
        <v>2</v>
      </c>
      <c r="B18" s="183" t="s">
        <v>237</v>
      </c>
      <c r="F18" s="178">
        <f t="shared" si="1"/>
        <v>0</v>
      </c>
    </row>
    <row r="19" spans="1:6" ht="12.75">
      <c r="A19" s="184" t="s">
        <v>238</v>
      </c>
      <c r="B19" s="183"/>
      <c r="F19" s="178">
        <f t="shared" si="1"/>
        <v>0</v>
      </c>
    </row>
    <row r="20" spans="1:6" ht="12.75">
      <c r="A20" s="184" t="s">
        <v>239</v>
      </c>
      <c r="B20" s="180" t="s">
        <v>240</v>
      </c>
      <c r="C20" s="176" t="s">
        <v>43</v>
      </c>
      <c r="D20" s="177">
        <v>1</v>
      </c>
      <c r="F20" s="178">
        <f t="shared" si="1"/>
        <v>0</v>
      </c>
    </row>
    <row r="21" ht="12.75">
      <c r="F21" s="178">
        <f t="shared" si="1"/>
        <v>0</v>
      </c>
    </row>
    <row r="22" spans="1:6" ht="15" customHeight="1">
      <c r="A22" s="174">
        <f>1+A18</f>
        <v>3</v>
      </c>
      <c r="B22" s="180" t="s">
        <v>241</v>
      </c>
      <c r="F22" s="178">
        <f t="shared" si="1"/>
        <v>0</v>
      </c>
    </row>
    <row r="23" spans="1:6" ht="12.75">
      <c r="A23" s="184" t="s">
        <v>238</v>
      </c>
      <c r="F23" s="178">
        <f t="shared" si="1"/>
        <v>0</v>
      </c>
    </row>
    <row r="24" spans="1:6" ht="12.75">
      <c r="A24" s="184" t="s">
        <v>239</v>
      </c>
      <c r="B24" s="180" t="s">
        <v>242</v>
      </c>
      <c r="C24" s="176" t="s">
        <v>43</v>
      </c>
      <c r="D24" s="177">
        <v>1</v>
      </c>
      <c r="F24" s="178">
        <f t="shared" si="1"/>
        <v>0</v>
      </c>
    </row>
    <row r="25" spans="1:6" s="190" customFormat="1" ht="12.75">
      <c r="A25" s="185"/>
      <c r="B25" s="186"/>
      <c r="C25" s="187"/>
      <c r="D25" s="188"/>
      <c r="E25" s="299"/>
      <c r="F25" s="189" t="str">
        <f>IF(D25&lt;&gt;0,D25*E25," ")</f>
        <v> </v>
      </c>
    </row>
    <row r="26" spans="1:6" s="190" customFormat="1" ht="15" customHeight="1">
      <c r="A26" s="185">
        <f>1+A22</f>
        <v>4</v>
      </c>
      <c r="B26" s="191" t="s">
        <v>243</v>
      </c>
      <c r="C26" s="187"/>
      <c r="D26" s="188"/>
      <c r="E26" s="299"/>
      <c r="F26" s="189"/>
    </row>
    <row r="27" spans="1:6" s="190" customFormat="1" ht="12.75">
      <c r="A27" s="192" t="s">
        <v>238</v>
      </c>
      <c r="B27" s="191" t="s">
        <v>244</v>
      </c>
      <c r="C27" s="187"/>
      <c r="D27" s="188"/>
      <c r="E27" s="299"/>
      <c r="F27" s="189"/>
    </row>
    <row r="28" spans="1:6" s="190" customFormat="1" ht="12.75">
      <c r="A28" s="192" t="s">
        <v>239</v>
      </c>
      <c r="B28" s="193" t="s">
        <v>245</v>
      </c>
      <c r="C28" s="187"/>
      <c r="D28" s="188"/>
      <c r="E28" s="300"/>
      <c r="F28" s="194"/>
    </row>
    <row r="29" spans="1:6" s="190" customFormat="1" ht="12.75">
      <c r="A29" s="192"/>
      <c r="B29" s="186" t="s">
        <v>246</v>
      </c>
      <c r="C29" s="187" t="s">
        <v>43</v>
      </c>
      <c r="D29" s="188">
        <v>1</v>
      </c>
      <c r="E29" s="300"/>
      <c r="F29" s="194">
        <f>IF(D29&lt;&gt;0,D29*E29," ")</f>
        <v>0</v>
      </c>
    </row>
    <row r="30" spans="1:6" s="190" customFormat="1" ht="12.75">
      <c r="A30" s="192" t="s">
        <v>247</v>
      </c>
      <c r="B30" s="195" t="s">
        <v>248</v>
      </c>
      <c r="C30" s="187"/>
      <c r="D30" s="188"/>
      <c r="E30" s="300"/>
      <c r="F30" s="194"/>
    </row>
    <row r="31" spans="5:6" ht="12.75">
      <c r="E31" s="298"/>
      <c r="F31" s="182" t="str">
        <f>IF(D31&lt;&gt;0,D31*E31," ")</f>
        <v> </v>
      </c>
    </row>
    <row r="32" spans="1:6" ht="15" customHeight="1">
      <c r="A32" s="174">
        <f>1+A26</f>
        <v>5</v>
      </c>
      <c r="B32" s="180" t="s">
        <v>249</v>
      </c>
      <c r="C32" s="176" t="s">
        <v>108</v>
      </c>
      <c r="D32" s="177">
        <v>5</v>
      </c>
      <c r="F32" s="178">
        <f>IF(D32&lt;&gt;0,D32*E32," ")</f>
        <v>0</v>
      </c>
    </row>
    <row r="33" spans="2:6" ht="12.75">
      <c r="B33" s="183"/>
      <c r="C33" s="196"/>
      <c r="F33" s="178" t="str">
        <f>IF(D33&lt;&gt;0,D33*E33," ")</f>
        <v> </v>
      </c>
    </row>
    <row r="34" spans="1:6" ht="38.25">
      <c r="A34" s="174">
        <f>1+A32</f>
        <v>6</v>
      </c>
      <c r="B34" s="183" t="s">
        <v>361</v>
      </c>
      <c r="C34" s="196" t="s">
        <v>59</v>
      </c>
      <c r="D34" s="177">
        <v>1</v>
      </c>
      <c r="F34" s="178">
        <f>IF(D34&lt;&gt;0,D34*E34," ")</f>
        <v>0</v>
      </c>
    </row>
    <row r="35" ht="12.75">
      <c r="F35" s="178">
        <f aca="true" t="shared" si="2" ref="F35:F43">+D35*E35</f>
        <v>0</v>
      </c>
    </row>
    <row r="36" spans="1:6" ht="38.25">
      <c r="A36" s="174">
        <f>1+A34</f>
        <v>7</v>
      </c>
      <c r="B36" s="183" t="s">
        <v>250</v>
      </c>
      <c r="C36" s="176" t="s">
        <v>251</v>
      </c>
      <c r="D36" s="177">
        <v>2</v>
      </c>
      <c r="F36" s="178">
        <f t="shared" si="2"/>
        <v>0</v>
      </c>
    </row>
    <row r="37" ht="12.75">
      <c r="F37" s="178">
        <f t="shared" si="2"/>
        <v>0</v>
      </c>
    </row>
    <row r="38" spans="1:6" ht="25.5">
      <c r="A38" s="174">
        <f>1+A36</f>
        <v>8</v>
      </c>
      <c r="B38" s="183" t="s">
        <v>252</v>
      </c>
      <c r="C38" s="176" t="s">
        <v>251</v>
      </c>
      <c r="D38" s="177">
        <v>2</v>
      </c>
      <c r="F38" s="178">
        <f t="shared" si="2"/>
        <v>0</v>
      </c>
    </row>
    <row r="39" ht="12.75">
      <c r="F39" s="178">
        <f t="shared" si="2"/>
        <v>0</v>
      </c>
    </row>
    <row r="40" spans="1:6" ht="25.5">
      <c r="A40" s="174">
        <f>1+A38</f>
        <v>9</v>
      </c>
      <c r="B40" s="183" t="s">
        <v>253</v>
      </c>
      <c r="C40" s="197" t="s">
        <v>251</v>
      </c>
      <c r="D40" s="177">
        <v>0</v>
      </c>
      <c r="F40" s="178">
        <f t="shared" si="2"/>
        <v>0</v>
      </c>
    </row>
    <row r="41" ht="12.75">
      <c r="F41" s="178">
        <f t="shared" si="2"/>
        <v>0</v>
      </c>
    </row>
    <row r="42" spans="1:6" ht="12.75">
      <c r="A42" s="174">
        <f>1+A40</f>
        <v>10</v>
      </c>
      <c r="B42" s="183" t="s">
        <v>254</v>
      </c>
      <c r="C42" s="197" t="s">
        <v>43</v>
      </c>
      <c r="D42" s="177">
        <v>1</v>
      </c>
      <c r="F42" s="178">
        <f t="shared" si="2"/>
        <v>0</v>
      </c>
    </row>
    <row r="43" spans="1:6" s="203" customFormat="1" ht="12.75">
      <c r="A43" s="198"/>
      <c r="B43" s="199"/>
      <c r="C43" s="200"/>
      <c r="D43" s="201"/>
      <c r="E43" s="301"/>
      <c r="F43" s="178">
        <f t="shared" si="2"/>
        <v>0</v>
      </c>
    </row>
    <row r="44" spans="1:6" s="207" customFormat="1" ht="12.75">
      <c r="A44" s="204"/>
      <c r="B44" s="210" t="str">
        <f>B10</f>
        <v>ZUNANJI VODOVOD</v>
      </c>
      <c r="C44" s="205"/>
      <c r="D44" s="206"/>
      <c r="E44" s="302"/>
      <c r="F44" s="209">
        <f>SUM(F10:F43)</f>
        <v>0</v>
      </c>
    </row>
    <row r="45" spans="1:6" s="203" customFormat="1" ht="12.75">
      <c r="A45" s="198"/>
      <c r="B45" s="199"/>
      <c r="C45" s="200"/>
      <c r="D45" s="201"/>
      <c r="E45" s="301"/>
      <c r="F45" s="202"/>
    </row>
  </sheetData>
  <sheetProtection password="FF0D" sheet="1"/>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50"/>
  </sheetPr>
  <dimension ref="A1:G105"/>
  <sheetViews>
    <sheetView view="pageBreakPreview" zoomScale="90" zoomScaleSheetLayoutView="90" zoomScalePageLayoutView="0" workbookViewId="0" topLeftCell="A1">
      <selection activeCell="G15" sqref="G15"/>
    </sheetView>
  </sheetViews>
  <sheetFormatPr defaultColWidth="9.140625" defaultRowHeight="15"/>
  <cols>
    <col min="1" max="1" width="3.421875" style="0" customWidth="1"/>
    <col min="2" max="2" width="12.140625" style="0" customWidth="1"/>
    <col min="3" max="3" width="56.28125" style="0" customWidth="1"/>
    <col min="4" max="4" width="9.140625" style="0" customWidth="1"/>
    <col min="5" max="5" width="8.57421875" style="0" customWidth="1"/>
    <col min="6" max="6" width="9.140625" style="312" customWidth="1"/>
    <col min="7" max="7" width="10.421875" style="0" customWidth="1"/>
  </cols>
  <sheetData>
    <row r="1" spans="1:7" ht="15.75">
      <c r="A1" s="216"/>
      <c r="B1" s="270" t="s">
        <v>224</v>
      </c>
      <c r="C1" s="218" t="s">
        <v>258</v>
      </c>
      <c r="D1" s="219"/>
      <c r="E1" s="219"/>
      <c r="F1" s="303"/>
      <c r="G1" s="219"/>
    </row>
    <row r="2" spans="1:7" ht="28.5" customHeight="1">
      <c r="A2" s="216"/>
      <c r="B2" s="220" t="s">
        <v>362</v>
      </c>
      <c r="C2" s="218"/>
      <c r="D2" s="219"/>
      <c r="E2" s="219"/>
      <c r="F2" s="303"/>
      <c r="G2" s="221" t="s">
        <v>265</v>
      </c>
    </row>
    <row r="3" spans="1:7" ht="15.75">
      <c r="A3" s="222"/>
      <c r="B3" s="223" t="s">
        <v>41</v>
      </c>
      <c r="C3" s="224" t="s">
        <v>266</v>
      </c>
      <c r="D3" s="225"/>
      <c r="E3" s="225"/>
      <c r="F3" s="304"/>
      <c r="G3" s="226"/>
    </row>
    <row r="4" spans="1:7" ht="15.75">
      <c r="A4" s="216"/>
      <c r="B4" s="227"/>
      <c r="C4" s="218"/>
      <c r="D4" s="219"/>
      <c r="E4" s="219"/>
      <c r="F4" s="303"/>
      <c r="G4" s="221"/>
    </row>
    <row r="5" spans="1:7" ht="15.75">
      <c r="A5" s="228"/>
      <c r="B5" s="229" t="s">
        <v>7</v>
      </c>
      <c r="C5" s="218" t="s">
        <v>267</v>
      </c>
      <c r="D5" s="218"/>
      <c r="E5" s="219"/>
      <c r="F5" s="303"/>
      <c r="G5" s="230">
        <f>G42</f>
        <v>0</v>
      </c>
    </row>
    <row r="6" spans="1:7" ht="15.75">
      <c r="A6" s="216"/>
      <c r="B6" s="220"/>
      <c r="C6" s="218"/>
      <c r="D6" s="219"/>
      <c r="E6" s="219"/>
      <c r="F6" s="303"/>
      <c r="G6" s="221"/>
    </row>
    <row r="7" spans="1:7" ht="15.75">
      <c r="A7" s="228"/>
      <c r="B7" s="229" t="s">
        <v>9</v>
      </c>
      <c r="C7" s="218" t="s">
        <v>268</v>
      </c>
      <c r="D7" s="218"/>
      <c r="E7" s="219"/>
      <c r="F7" s="303"/>
      <c r="G7" s="219">
        <f>G56</f>
        <v>0</v>
      </c>
    </row>
    <row r="8" spans="1:7" ht="15.75">
      <c r="A8" s="228"/>
      <c r="B8" s="231"/>
      <c r="C8" s="218"/>
      <c r="D8" s="219"/>
      <c r="E8" s="219"/>
      <c r="F8" s="303"/>
      <c r="G8" s="219"/>
    </row>
    <row r="9" spans="1:7" ht="15.75">
      <c r="A9" s="228"/>
      <c r="B9" s="229" t="s">
        <v>11</v>
      </c>
      <c r="C9" s="218" t="s">
        <v>269</v>
      </c>
      <c r="D9" s="218"/>
      <c r="E9" s="219"/>
      <c r="F9" s="303"/>
      <c r="G9" s="219">
        <f>G75</f>
        <v>0</v>
      </c>
    </row>
    <row r="10" spans="1:7" ht="15.75">
      <c r="A10" s="232"/>
      <c r="B10" s="217"/>
      <c r="C10" s="218"/>
      <c r="D10" s="219"/>
      <c r="E10" s="219"/>
      <c r="F10" s="303"/>
      <c r="G10" s="219"/>
    </row>
    <row r="11" spans="1:7" ht="15.75">
      <c r="A11" s="216"/>
      <c r="B11" s="233" t="s">
        <v>270</v>
      </c>
      <c r="C11" s="218" t="s">
        <v>271</v>
      </c>
      <c r="D11" s="218"/>
      <c r="E11" s="219"/>
      <c r="F11" s="303"/>
      <c r="G11" s="219">
        <f>G97</f>
        <v>0</v>
      </c>
    </row>
    <row r="12" spans="1:7" ht="15.75">
      <c r="A12" s="216"/>
      <c r="B12" s="217"/>
      <c r="C12" s="218"/>
      <c r="D12" s="219"/>
      <c r="E12" s="219"/>
      <c r="F12" s="303"/>
      <c r="G12" s="219"/>
    </row>
    <row r="13" spans="1:7" ht="15.75">
      <c r="A13" s="228"/>
      <c r="B13" s="229" t="s">
        <v>15</v>
      </c>
      <c r="C13" s="218" t="s">
        <v>272</v>
      </c>
      <c r="D13" s="218"/>
      <c r="E13" s="219"/>
      <c r="F13" s="303"/>
      <c r="G13" s="219">
        <f>G103</f>
        <v>150</v>
      </c>
    </row>
    <row r="14" spans="1:7" ht="15.75">
      <c r="A14" s="232"/>
      <c r="B14" s="217"/>
      <c r="C14" s="218"/>
      <c r="D14" s="219"/>
      <c r="E14" s="219"/>
      <c r="F14" s="303"/>
      <c r="G14" s="219"/>
    </row>
    <row r="15" spans="1:7" ht="15.75">
      <c r="A15" s="232"/>
      <c r="B15" s="217"/>
      <c r="C15" s="218" t="s">
        <v>335</v>
      </c>
      <c r="D15" s="219"/>
      <c r="E15" s="219"/>
      <c r="F15" s="303"/>
      <c r="G15" s="230">
        <f>SUM(G5:G13)</f>
        <v>150</v>
      </c>
    </row>
    <row r="16" spans="1:7" ht="15.75">
      <c r="A16" s="232"/>
      <c r="B16" s="217"/>
      <c r="C16" s="218"/>
      <c r="D16" s="219"/>
      <c r="E16" s="219"/>
      <c r="F16" s="303"/>
      <c r="G16" s="219"/>
    </row>
    <row r="17" spans="1:7" ht="15.75">
      <c r="A17" s="232"/>
      <c r="B17" s="217"/>
      <c r="C17" s="218" t="s">
        <v>336</v>
      </c>
      <c r="D17" s="219"/>
      <c r="E17" s="219"/>
      <c r="F17" s="303"/>
      <c r="G17" s="219">
        <f>G15*0.22</f>
        <v>33</v>
      </c>
    </row>
    <row r="18" spans="1:7" ht="15.75">
      <c r="A18" s="232"/>
      <c r="B18" s="217"/>
      <c r="C18" s="234"/>
      <c r="D18" s="219"/>
      <c r="E18" s="219"/>
      <c r="F18" s="303"/>
      <c r="G18" s="219"/>
    </row>
    <row r="19" spans="1:7" ht="15.75">
      <c r="A19" s="232"/>
      <c r="B19" s="217"/>
      <c r="C19" s="218" t="s">
        <v>337</v>
      </c>
      <c r="D19" s="219"/>
      <c r="E19" s="219"/>
      <c r="F19" s="303"/>
      <c r="G19" s="230">
        <f>SUM(G15:G17)</f>
        <v>183</v>
      </c>
    </row>
    <row r="20" spans="1:7" ht="15.75">
      <c r="A20" s="232"/>
      <c r="B20" s="217"/>
      <c r="C20" s="234"/>
      <c r="D20" s="219"/>
      <c r="E20" s="219"/>
      <c r="F20" s="303"/>
      <c r="G20" s="219"/>
    </row>
    <row r="21" spans="1:7" ht="15.75">
      <c r="A21" s="232"/>
      <c r="B21" s="217"/>
      <c r="C21" s="234"/>
      <c r="D21" s="219"/>
      <c r="E21" s="219"/>
      <c r="F21" s="303"/>
      <c r="G21" s="219"/>
    </row>
    <row r="22" spans="1:7" ht="15.75">
      <c r="A22" s="222"/>
      <c r="B22" s="223" t="s">
        <v>41</v>
      </c>
      <c r="C22" s="224" t="s">
        <v>266</v>
      </c>
      <c r="D22" s="225"/>
      <c r="E22" s="225"/>
      <c r="F22" s="304"/>
      <c r="G22" s="226"/>
    </row>
    <row r="23" spans="1:7" ht="15.75">
      <c r="A23" s="232"/>
      <c r="B23" s="217"/>
      <c r="C23" s="234"/>
      <c r="E23" s="219"/>
      <c r="F23" s="303"/>
      <c r="G23" s="219"/>
    </row>
    <row r="24" spans="1:7" ht="31.5">
      <c r="A24" s="232"/>
      <c r="B24" s="220" t="s">
        <v>362</v>
      </c>
      <c r="C24" s="235"/>
      <c r="D24" s="237" t="s">
        <v>274</v>
      </c>
      <c r="E24" s="236" t="s">
        <v>273</v>
      </c>
      <c r="F24" s="305" t="s">
        <v>275</v>
      </c>
      <c r="G24" s="236" t="s">
        <v>265</v>
      </c>
    </row>
    <row r="25" spans="1:7" ht="16.5" thickBot="1">
      <c r="A25" s="232"/>
      <c r="B25" s="220"/>
      <c r="C25" s="235"/>
      <c r="D25" s="221"/>
      <c r="E25" s="237"/>
      <c r="F25" s="306"/>
      <c r="G25" s="221"/>
    </row>
    <row r="26" spans="1:7" ht="16.5" thickBot="1">
      <c r="A26" s="228"/>
      <c r="B26" s="229" t="s">
        <v>7</v>
      </c>
      <c r="C26" s="238" t="s">
        <v>267</v>
      </c>
      <c r="D26" s="218"/>
      <c r="E26" s="219"/>
      <c r="F26" s="303"/>
      <c r="G26" s="219"/>
    </row>
    <row r="27" spans="1:7" ht="15.75">
      <c r="A27" s="232"/>
      <c r="B27" s="220"/>
      <c r="C27" s="235"/>
      <c r="D27" s="221"/>
      <c r="E27" s="237"/>
      <c r="F27" s="306"/>
      <c r="G27" s="221"/>
    </row>
    <row r="28" spans="1:7" ht="30">
      <c r="A28" s="239" t="s">
        <v>276</v>
      </c>
      <c r="B28" s="240">
        <v>1</v>
      </c>
      <c r="C28" s="241" t="s">
        <v>318</v>
      </c>
      <c r="D28" s="242" t="s">
        <v>234</v>
      </c>
      <c r="E28" s="243">
        <v>74</v>
      </c>
      <c r="F28" s="244"/>
      <c r="G28" s="245">
        <f>E28*F28</f>
        <v>0</v>
      </c>
    </row>
    <row r="29" spans="1:7" ht="30">
      <c r="A29" s="239" t="s">
        <v>276</v>
      </c>
      <c r="B29" s="240">
        <v>5</v>
      </c>
      <c r="C29" s="241" t="s">
        <v>319</v>
      </c>
      <c r="D29" s="242" t="s">
        <v>43</v>
      </c>
      <c r="E29" s="243">
        <v>2</v>
      </c>
      <c r="F29" s="244"/>
      <c r="G29" s="245">
        <f aca="true" t="shared" si="0" ref="G29:G40">E29*F29</f>
        <v>0</v>
      </c>
    </row>
    <row r="30" spans="1:7" ht="64.5" customHeight="1">
      <c r="A30" s="239" t="s">
        <v>276</v>
      </c>
      <c r="B30" s="240">
        <v>6</v>
      </c>
      <c r="C30" s="241" t="s">
        <v>338</v>
      </c>
      <c r="D30" s="242" t="s">
        <v>234</v>
      </c>
      <c r="E30" s="246">
        <v>12</v>
      </c>
      <c r="F30" s="244"/>
      <c r="G30" s="245">
        <f t="shared" si="0"/>
        <v>0</v>
      </c>
    </row>
    <row r="31" spans="1:7" ht="51" customHeight="1">
      <c r="A31" s="239" t="s">
        <v>276</v>
      </c>
      <c r="B31" s="240">
        <v>7</v>
      </c>
      <c r="C31" s="241" t="s">
        <v>339</v>
      </c>
      <c r="D31" s="242" t="s">
        <v>234</v>
      </c>
      <c r="E31" s="246">
        <v>22</v>
      </c>
      <c r="F31" s="244"/>
      <c r="G31" s="245">
        <f t="shared" si="0"/>
        <v>0</v>
      </c>
    </row>
    <row r="32" spans="1:7" ht="45.75">
      <c r="A32" s="239" t="s">
        <v>276</v>
      </c>
      <c r="B32" s="240">
        <v>8</v>
      </c>
      <c r="C32" s="241" t="s">
        <v>340</v>
      </c>
      <c r="D32" s="242" t="s">
        <v>234</v>
      </c>
      <c r="E32" s="246">
        <v>8</v>
      </c>
      <c r="F32" s="244"/>
      <c r="G32" s="245">
        <f t="shared" si="0"/>
        <v>0</v>
      </c>
    </row>
    <row r="33" spans="1:7" ht="45.75">
      <c r="A33" s="239" t="s">
        <v>276</v>
      </c>
      <c r="B33" s="240">
        <v>9</v>
      </c>
      <c r="C33" s="241" t="s">
        <v>341</v>
      </c>
      <c r="D33" s="242" t="s">
        <v>234</v>
      </c>
      <c r="E33" s="246">
        <v>6</v>
      </c>
      <c r="F33" s="244"/>
      <c r="G33" s="245">
        <f t="shared" si="0"/>
        <v>0</v>
      </c>
    </row>
    <row r="34" spans="1:7" ht="45.75">
      <c r="A34" s="239" t="s">
        <v>276</v>
      </c>
      <c r="B34" s="240">
        <v>10</v>
      </c>
      <c r="C34" s="241" t="s">
        <v>342</v>
      </c>
      <c r="D34" s="242" t="s">
        <v>234</v>
      </c>
      <c r="E34" s="246">
        <v>21</v>
      </c>
      <c r="F34" s="244"/>
      <c r="G34" s="245">
        <f t="shared" si="0"/>
        <v>0</v>
      </c>
    </row>
    <row r="35" spans="1:7" ht="34.5" customHeight="1">
      <c r="A35" s="239" t="s">
        <v>276</v>
      </c>
      <c r="B35" s="240">
        <v>11</v>
      </c>
      <c r="C35" s="241" t="s">
        <v>343</v>
      </c>
      <c r="D35" s="242" t="s">
        <v>234</v>
      </c>
      <c r="E35" s="246">
        <v>16</v>
      </c>
      <c r="F35" s="244"/>
      <c r="G35" s="245">
        <f t="shared" si="0"/>
        <v>0</v>
      </c>
    </row>
    <row r="36" spans="1:7" ht="45.75">
      <c r="A36" s="239" t="s">
        <v>276</v>
      </c>
      <c r="B36" s="240">
        <v>12</v>
      </c>
      <c r="C36" s="241" t="s">
        <v>344</v>
      </c>
      <c r="D36" s="242" t="s">
        <v>43</v>
      </c>
      <c r="E36" s="243">
        <v>1</v>
      </c>
      <c r="F36" s="244"/>
      <c r="G36" s="245">
        <f t="shared" si="0"/>
        <v>0</v>
      </c>
    </row>
    <row r="37" spans="1:7" ht="45.75">
      <c r="A37" s="239" t="s">
        <v>276</v>
      </c>
      <c r="B37" s="240">
        <v>13</v>
      </c>
      <c r="C37" s="241" t="s">
        <v>345</v>
      </c>
      <c r="D37" s="242" t="s">
        <v>43</v>
      </c>
      <c r="E37" s="243">
        <v>1</v>
      </c>
      <c r="F37" s="244"/>
      <c r="G37" s="245">
        <f t="shared" si="0"/>
        <v>0</v>
      </c>
    </row>
    <row r="38" spans="1:7" ht="30" customHeight="1">
      <c r="A38" s="239" t="s">
        <v>276</v>
      </c>
      <c r="B38" s="240">
        <v>19</v>
      </c>
      <c r="C38" s="241" t="s">
        <v>277</v>
      </c>
      <c r="D38" s="242" t="s">
        <v>234</v>
      </c>
      <c r="E38" s="243">
        <v>90</v>
      </c>
      <c r="F38" s="244"/>
      <c r="G38" s="245">
        <f t="shared" si="0"/>
        <v>0</v>
      </c>
    </row>
    <row r="39" spans="1:7" ht="15.75">
      <c r="A39" s="239" t="s">
        <v>276</v>
      </c>
      <c r="B39" s="240">
        <v>20</v>
      </c>
      <c r="C39" s="241" t="s">
        <v>278</v>
      </c>
      <c r="D39" s="242" t="s">
        <v>234</v>
      </c>
      <c r="E39" s="243">
        <v>73</v>
      </c>
      <c r="F39" s="244"/>
      <c r="G39" s="245">
        <f t="shared" si="0"/>
        <v>0</v>
      </c>
    </row>
    <row r="40" spans="1:7" ht="15.75">
      <c r="A40" s="239" t="s">
        <v>276</v>
      </c>
      <c r="B40" s="240">
        <v>22</v>
      </c>
      <c r="C40" s="241" t="s">
        <v>279</v>
      </c>
      <c r="D40" s="242" t="s">
        <v>56</v>
      </c>
      <c r="E40" s="243">
        <v>3.4</v>
      </c>
      <c r="F40" s="244"/>
      <c r="G40" s="245">
        <f t="shared" si="0"/>
        <v>0</v>
      </c>
    </row>
    <row r="41" spans="1:7" ht="15.75">
      <c r="A41" s="239"/>
      <c r="B41" s="240"/>
      <c r="C41" s="241"/>
      <c r="D41" s="242"/>
      <c r="E41" s="243"/>
      <c r="F41" s="244"/>
      <c r="G41" s="245"/>
    </row>
    <row r="42" spans="1:7" ht="15.75">
      <c r="A42" s="216"/>
      <c r="B42" s="247"/>
      <c r="C42" s="247" t="s">
        <v>280</v>
      </c>
      <c r="D42" s="219"/>
      <c r="E42" s="219"/>
      <c r="F42" s="303"/>
      <c r="G42" s="248">
        <f>SUM(G28:G40)</f>
        <v>0</v>
      </c>
    </row>
    <row r="43" spans="1:7" ht="16.5" thickBot="1">
      <c r="A43" s="216"/>
      <c r="B43" s="247"/>
      <c r="C43" s="234"/>
      <c r="D43" s="219"/>
      <c r="E43" s="219"/>
      <c r="F43" s="303"/>
      <c r="G43" s="219"/>
    </row>
    <row r="44" spans="1:7" ht="16.5" thickBot="1">
      <c r="A44" s="249"/>
      <c r="B44" s="227" t="s">
        <v>9</v>
      </c>
      <c r="C44" s="250" t="s">
        <v>320</v>
      </c>
      <c r="D44" s="251"/>
      <c r="E44" s="252"/>
      <c r="F44" s="307"/>
      <c r="G44" s="251"/>
    </row>
    <row r="45" spans="1:7" ht="15.75">
      <c r="A45" s="232"/>
      <c r="B45" s="217"/>
      <c r="C45" s="253"/>
      <c r="D45" s="254"/>
      <c r="E45" s="255"/>
      <c r="F45" s="308"/>
      <c r="G45" s="256"/>
    </row>
    <row r="46" spans="1:7" ht="15.75">
      <c r="A46" s="232"/>
      <c r="B46" s="217"/>
      <c r="C46" s="253" t="s">
        <v>281</v>
      </c>
      <c r="D46" s="253"/>
      <c r="E46" s="255"/>
      <c r="F46" s="308"/>
      <c r="G46" s="256"/>
    </row>
    <row r="47" spans="1:7" ht="15.75">
      <c r="A47" s="216"/>
      <c r="B47" s="216"/>
      <c r="C47" s="216"/>
      <c r="D47" s="216"/>
      <c r="E47" s="216"/>
      <c r="F47" s="309"/>
      <c r="G47" s="216"/>
    </row>
    <row r="48" spans="1:7" ht="47.25">
      <c r="A48" s="257" t="s">
        <v>41</v>
      </c>
      <c r="B48" s="258">
        <v>1</v>
      </c>
      <c r="C48" s="247" t="s">
        <v>282</v>
      </c>
      <c r="D48" s="258" t="s">
        <v>43</v>
      </c>
      <c r="E48" s="259">
        <v>0</v>
      </c>
      <c r="F48" s="309"/>
      <c r="G48" s="260">
        <f>E48*F48</f>
        <v>0</v>
      </c>
    </row>
    <row r="49" spans="1:7" ht="31.5">
      <c r="A49" s="257" t="s">
        <v>41</v>
      </c>
      <c r="B49" s="258">
        <v>2</v>
      </c>
      <c r="C49" s="247" t="s">
        <v>283</v>
      </c>
      <c r="D49" s="258" t="s">
        <v>43</v>
      </c>
      <c r="E49" s="259">
        <v>0</v>
      </c>
      <c r="F49" s="309"/>
      <c r="G49" s="260">
        <f aca="true" t="shared" si="1" ref="G49:G54">E49*F49</f>
        <v>0</v>
      </c>
    </row>
    <row r="50" spans="1:7" ht="31.5">
      <c r="A50" s="257" t="s">
        <v>41</v>
      </c>
      <c r="B50" s="258">
        <v>3</v>
      </c>
      <c r="C50" s="247" t="s">
        <v>284</v>
      </c>
      <c r="D50" s="231" t="s">
        <v>43</v>
      </c>
      <c r="E50" s="259">
        <v>0</v>
      </c>
      <c r="F50" s="309"/>
      <c r="G50" s="260">
        <f t="shared" si="1"/>
        <v>0</v>
      </c>
    </row>
    <row r="51" spans="1:7" ht="31.5">
      <c r="A51" s="257" t="s">
        <v>41</v>
      </c>
      <c r="B51" s="258">
        <v>4</v>
      </c>
      <c r="C51" s="247" t="s">
        <v>285</v>
      </c>
      <c r="D51" s="258" t="s">
        <v>43</v>
      </c>
      <c r="E51" s="259">
        <v>0</v>
      </c>
      <c r="F51" s="308"/>
      <c r="G51" s="260">
        <f t="shared" si="1"/>
        <v>0</v>
      </c>
    </row>
    <row r="52" spans="1:7" ht="31.5">
      <c r="A52" s="257" t="s">
        <v>41</v>
      </c>
      <c r="B52" s="258">
        <v>5</v>
      </c>
      <c r="C52" s="247" t="s">
        <v>286</v>
      </c>
      <c r="D52" s="258" t="s">
        <v>43</v>
      </c>
      <c r="E52" s="259">
        <v>0</v>
      </c>
      <c r="F52" s="308"/>
      <c r="G52" s="260">
        <f t="shared" si="1"/>
        <v>0</v>
      </c>
    </row>
    <row r="53" spans="1:7" ht="15.75">
      <c r="A53" s="257" t="s">
        <v>41</v>
      </c>
      <c r="B53" s="258">
        <v>6</v>
      </c>
      <c r="C53" s="247" t="s">
        <v>287</v>
      </c>
      <c r="D53" s="258" t="s">
        <v>288</v>
      </c>
      <c r="E53" s="259">
        <v>0</v>
      </c>
      <c r="F53" s="308"/>
      <c r="G53" s="260">
        <f t="shared" si="1"/>
        <v>0</v>
      </c>
    </row>
    <row r="54" spans="1:7" ht="31.5">
      <c r="A54" s="257" t="s">
        <v>41</v>
      </c>
      <c r="B54" s="258">
        <v>7</v>
      </c>
      <c r="C54" s="247" t="s">
        <v>289</v>
      </c>
      <c r="D54" s="258" t="s">
        <v>46</v>
      </c>
      <c r="E54" s="259">
        <v>0</v>
      </c>
      <c r="F54" s="308"/>
      <c r="G54" s="260">
        <f t="shared" si="1"/>
        <v>0</v>
      </c>
    </row>
    <row r="55" spans="1:7" ht="15.75">
      <c r="A55" s="216"/>
      <c r="B55" s="247"/>
      <c r="C55" s="234"/>
      <c r="D55" s="219"/>
      <c r="E55" s="219"/>
      <c r="F55" s="303"/>
      <c r="G55" s="219"/>
    </row>
    <row r="56" spans="1:7" ht="15.75">
      <c r="A56" s="216"/>
      <c r="B56" s="247"/>
      <c r="C56" s="261" t="s">
        <v>290</v>
      </c>
      <c r="D56" s="219"/>
      <c r="E56" s="219"/>
      <c r="F56" s="303"/>
      <c r="G56" s="262">
        <f>SUM(G48:G55)</f>
        <v>0</v>
      </c>
    </row>
    <row r="57" spans="1:7" ht="16.5" thickBot="1">
      <c r="A57" s="216"/>
      <c r="B57" s="247"/>
      <c r="C57" s="234"/>
      <c r="D57" s="219"/>
      <c r="E57" s="219"/>
      <c r="F57" s="303"/>
      <c r="G57" s="219"/>
    </row>
    <row r="58" spans="1:7" ht="16.5" thickBot="1">
      <c r="A58" s="263"/>
      <c r="B58" s="264" t="s">
        <v>11</v>
      </c>
      <c r="C58" s="250" t="s">
        <v>269</v>
      </c>
      <c r="D58" s="265"/>
      <c r="E58" s="265"/>
      <c r="F58" s="310"/>
      <c r="G58" s="265"/>
    </row>
    <row r="59" spans="1:7" ht="15.75">
      <c r="A59" s="216"/>
      <c r="B59" s="247"/>
      <c r="C59" s="219"/>
      <c r="D59" s="219"/>
      <c r="E59" s="219"/>
      <c r="F59" s="303"/>
      <c r="G59" s="219"/>
    </row>
    <row r="60" spans="1:7" ht="15.75">
      <c r="A60" s="216"/>
      <c r="B60" s="219"/>
      <c r="C60" s="247" t="s">
        <v>281</v>
      </c>
      <c r="D60" s="219"/>
      <c r="E60" s="219"/>
      <c r="F60" s="303"/>
      <c r="G60" s="219"/>
    </row>
    <row r="61" spans="1:7" ht="15.75">
      <c r="A61" s="216"/>
      <c r="B61" s="247"/>
      <c r="C61" s="219"/>
      <c r="D61" s="219"/>
      <c r="E61" s="219"/>
      <c r="F61" s="303"/>
      <c r="G61" s="219"/>
    </row>
    <row r="62" spans="1:7" ht="15.75">
      <c r="A62" s="257" t="s">
        <v>41</v>
      </c>
      <c r="B62" s="258">
        <v>1</v>
      </c>
      <c r="C62" s="247" t="s">
        <v>291</v>
      </c>
      <c r="D62" s="219" t="s">
        <v>234</v>
      </c>
      <c r="E62" s="219">
        <v>0</v>
      </c>
      <c r="F62" s="303"/>
      <c r="G62" s="260">
        <f>E62*F62</f>
        <v>0</v>
      </c>
    </row>
    <row r="63" spans="1:7" ht="15.75">
      <c r="A63" s="257" t="s">
        <v>41</v>
      </c>
      <c r="B63" s="258">
        <v>2</v>
      </c>
      <c r="C63" s="247" t="s">
        <v>292</v>
      </c>
      <c r="D63" s="219" t="s">
        <v>234</v>
      </c>
      <c r="E63" s="219">
        <v>0</v>
      </c>
      <c r="F63" s="303"/>
      <c r="G63" s="260">
        <f aca="true" t="shared" si="2" ref="G63:G73">E63*F63</f>
        <v>0</v>
      </c>
    </row>
    <row r="64" spans="1:7" ht="15.75">
      <c r="A64" s="257" t="s">
        <v>41</v>
      </c>
      <c r="B64" s="258">
        <v>3</v>
      </c>
      <c r="C64" s="247" t="s">
        <v>293</v>
      </c>
      <c r="D64" s="219" t="s">
        <v>234</v>
      </c>
      <c r="E64" s="219">
        <v>0</v>
      </c>
      <c r="F64" s="303"/>
      <c r="G64" s="260">
        <f t="shared" si="2"/>
        <v>0</v>
      </c>
    </row>
    <row r="65" spans="1:7" ht="15.75">
      <c r="A65" s="257" t="s">
        <v>41</v>
      </c>
      <c r="B65" s="258">
        <v>4</v>
      </c>
      <c r="C65" s="247" t="s">
        <v>294</v>
      </c>
      <c r="D65" s="219" t="s">
        <v>234</v>
      </c>
      <c r="E65" s="219">
        <v>0</v>
      </c>
      <c r="F65" s="303"/>
      <c r="G65" s="260">
        <f t="shared" si="2"/>
        <v>0</v>
      </c>
    </row>
    <row r="66" spans="1:7" ht="15.75">
      <c r="A66" s="257" t="s">
        <v>41</v>
      </c>
      <c r="B66" s="258">
        <v>5</v>
      </c>
      <c r="C66" s="247" t="s">
        <v>295</v>
      </c>
      <c r="D66" s="219" t="s">
        <v>234</v>
      </c>
      <c r="E66" s="219">
        <v>0</v>
      </c>
      <c r="F66" s="303"/>
      <c r="G66" s="260">
        <f t="shared" si="2"/>
        <v>0</v>
      </c>
    </row>
    <row r="67" spans="1:7" ht="31.5">
      <c r="A67" s="257" t="s">
        <v>41</v>
      </c>
      <c r="B67" s="258">
        <v>6</v>
      </c>
      <c r="C67" s="247" t="s">
        <v>296</v>
      </c>
      <c r="D67" s="219" t="s">
        <v>43</v>
      </c>
      <c r="E67" s="219">
        <v>0</v>
      </c>
      <c r="F67" s="303"/>
      <c r="G67" s="260">
        <f t="shared" si="2"/>
        <v>0</v>
      </c>
    </row>
    <row r="68" spans="1:7" ht="31.5">
      <c r="A68" s="257" t="s">
        <v>41</v>
      </c>
      <c r="B68" s="258">
        <v>7</v>
      </c>
      <c r="C68" s="247" t="s">
        <v>297</v>
      </c>
      <c r="D68" s="219" t="s">
        <v>43</v>
      </c>
      <c r="E68" s="219">
        <v>0</v>
      </c>
      <c r="F68" s="303"/>
      <c r="G68" s="260">
        <f t="shared" si="2"/>
        <v>0</v>
      </c>
    </row>
    <row r="69" spans="1:7" ht="31.5">
      <c r="A69" s="257" t="s">
        <v>41</v>
      </c>
      <c r="B69" s="258">
        <v>8</v>
      </c>
      <c r="C69" s="247" t="s">
        <v>298</v>
      </c>
      <c r="D69" s="219" t="s">
        <v>43</v>
      </c>
      <c r="E69" s="219">
        <v>0</v>
      </c>
      <c r="F69" s="303"/>
      <c r="G69" s="260">
        <f t="shared" si="2"/>
        <v>0</v>
      </c>
    </row>
    <row r="70" spans="1:7" ht="15.75">
      <c r="A70" s="257" t="s">
        <v>41</v>
      </c>
      <c r="B70" s="258">
        <v>9</v>
      </c>
      <c r="C70" s="247" t="s">
        <v>299</v>
      </c>
      <c r="D70" s="219" t="s">
        <v>234</v>
      </c>
      <c r="E70" s="219">
        <v>0</v>
      </c>
      <c r="F70" s="303"/>
      <c r="G70" s="260">
        <f t="shared" si="2"/>
        <v>0</v>
      </c>
    </row>
    <row r="71" spans="1:7" ht="15.75">
      <c r="A71" s="257" t="s">
        <v>41</v>
      </c>
      <c r="B71" s="258">
        <v>10</v>
      </c>
      <c r="C71" s="247" t="s">
        <v>334</v>
      </c>
      <c r="D71" s="219" t="s">
        <v>234</v>
      </c>
      <c r="E71" s="219">
        <v>100</v>
      </c>
      <c r="F71" s="303"/>
      <c r="G71" s="260">
        <f t="shared" si="2"/>
        <v>0</v>
      </c>
    </row>
    <row r="72" spans="1:7" ht="15.75">
      <c r="A72" s="257" t="s">
        <v>41</v>
      </c>
      <c r="B72" s="258">
        <v>11</v>
      </c>
      <c r="C72" s="247" t="s">
        <v>346</v>
      </c>
      <c r="D72" s="219" t="s">
        <v>234</v>
      </c>
      <c r="E72" s="219">
        <v>120</v>
      </c>
      <c r="F72" s="303"/>
      <c r="G72" s="260">
        <f t="shared" si="2"/>
        <v>0</v>
      </c>
    </row>
    <row r="73" spans="1:7" ht="15.75">
      <c r="A73" s="257" t="s">
        <v>41</v>
      </c>
      <c r="B73" s="258">
        <v>12</v>
      </c>
      <c r="C73" s="247" t="s">
        <v>300</v>
      </c>
      <c r="D73" s="219" t="s">
        <v>43</v>
      </c>
      <c r="E73" s="219">
        <v>6</v>
      </c>
      <c r="F73" s="303"/>
      <c r="G73" s="260">
        <f t="shared" si="2"/>
        <v>0</v>
      </c>
    </row>
    <row r="74" spans="1:7" ht="15.75">
      <c r="A74" s="216"/>
      <c r="B74" s="247"/>
      <c r="C74" s="219"/>
      <c r="D74" s="219"/>
      <c r="E74" s="219"/>
      <c r="F74" s="303"/>
      <c r="G74" s="219"/>
    </row>
    <row r="75" spans="1:7" ht="15.75">
      <c r="A75" s="216"/>
      <c r="B75" s="247"/>
      <c r="C75" s="261" t="s">
        <v>302</v>
      </c>
      <c r="D75" s="219"/>
      <c r="E75" s="219"/>
      <c r="F75" s="303"/>
      <c r="G75" s="262">
        <f>SUM(G62:G74)</f>
        <v>0</v>
      </c>
    </row>
    <row r="76" spans="1:7" ht="15.75">
      <c r="A76" s="216"/>
      <c r="B76" s="247"/>
      <c r="C76" s="234"/>
      <c r="D76" s="219"/>
      <c r="E76" s="219"/>
      <c r="F76" s="303"/>
      <c r="G76" s="219"/>
    </row>
    <row r="77" spans="1:7" ht="15.75">
      <c r="A77" s="216"/>
      <c r="B77" s="216"/>
      <c r="C77" s="216"/>
      <c r="D77" s="216"/>
      <c r="E77" s="216"/>
      <c r="F77" s="309"/>
      <c r="G77" s="216"/>
    </row>
    <row r="78" spans="1:7" ht="15.75">
      <c r="A78" s="263"/>
      <c r="B78" s="264" t="s">
        <v>303</v>
      </c>
      <c r="C78" s="266" t="s">
        <v>271</v>
      </c>
      <c r="D78" s="265"/>
      <c r="E78" s="265"/>
      <c r="F78" s="310"/>
      <c r="G78" s="265"/>
    </row>
    <row r="79" spans="1:7" ht="15.75">
      <c r="A79" s="216"/>
      <c r="B79" s="247"/>
      <c r="C79" s="219"/>
      <c r="D79" s="219"/>
      <c r="E79" s="219"/>
      <c r="F79" s="303"/>
      <c r="G79" s="219"/>
    </row>
    <row r="80" spans="1:7" ht="15.75">
      <c r="A80" s="216"/>
      <c r="B80" s="219"/>
      <c r="C80" s="247" t="s">
        <v>281</v>
      </c>
      <c r="D80" s="219"/>
      <c r="E80" s="219"/>
      <c r="F80" s="303"/>
      <c r="G80" s="219"/>
    </row>
    <row r="81" spans="1:7" ht="15.75">
      <c r="A81" s="216"/>
      <c r="B81" s="247"/>
      <c r="C81" s="219"/>
      <c r="D81" s="219"/>
      <c r="E81" s="219"/>
      <c r="F81" s="303"/>
      <c r="G81" s="219"/>
    </row>
    <row r="82" spans="1:7" ht="47.25">
      <c r="A82" s="257" t="s">
        <v>41</v>
      </c>
      <c r="B82" s="258">
        <v>1</v>
      </c>
      <c r="C82" s="247" t="s">
        <v>304</v>
      </c>
      <c r="D82" s="219" t="s">
        <v>43</v>
      </c>
      <c r="E82" s="219">
        <v>1</v>
      </c>
      <c r="F82" s="303"/>
      <c r="G82" s="260">
        <f>E82*F82</f>
        <v>0</v>
      </c>
    </row>
    <row r="83" spans="1:7" ht="15.75">
      <c r="A83" s="257"/>
      <c r="B83" s="247"/>
      <c r="C83" s="219"/>
      <c r="D83" s="219"/>
      <c r="E83" s="219"/>
      <c r="F83" s="303"/>
      <c r="G83" s="260">
        <f aca="true" t="shared" si="3" ref="G83:G95">E83*F83</f>
        <v>0</v>
      </c>
    </row>
    <row r="84" spans="1:7" ht="15.75">
      <c r="A84" s="257"/>
      <c r="B84" s="219"/>
      <c r="C84" s="247" t="s">
        <v>305</v>
      </c>
      <c r="D84" s="247" t="s">
        <v>43</v>
      </c>
      <c r="E84" s="219">
        <v>0</v>
      </c>
      <c r="F84" s="303"/>
      <c r="G84" s="260">
        <f t="shared" si="3"/>
        <v>0</v>
      </c>
    </row>
    <row r="85" spans="1:7" ht="15.75">
      <c r="A85" s="257"/>
      <c r="B85" s="219"/>
      <c r="C85" s="247" t="s">
        <v>306</v>
      </c>
      <c r="D85" s="247" t="s">
        <v>43</v>
      </c>
      <c r="E85" s="219">
        <v>0</v>
      </c>
      <c r="F85" s="303"/>
      <c r="G85" s="260">
        <f t="shared" si="3"/>
        <v>0</v>
      </c>
    </row>
    <row r="86" spans="1:7" ht="15.75">
      <c r="A86" s="257"/>
      <c r="B86" s="219"/>
      <c r="C86" s="247" t="s">
        <v>307</v>
      </c>
      <c r="D86" s="247" t="s">
        <v>43</v>
      </c>
      <c r="E86" s="219">
        <v>0</v>
      </c>
      <c r="F86" s="303"/>
      <c r="G86" s="260">
        <f t="shared" si="3"/>
        <v>0</v>
      </c>
    </row>
    <row r="87" spans="1:7" ht="15.75">
      <c r="A87" s="257"/>
      <c r="B87" s="219"/>
      <c r="C87" s="247" t="s">
        <v>308</v>
      </c>
      <c r="D87" s="247" t="s">
        <v>43</v>
      </c>
      <c r="E87" s="219">
        <v>0</v>
      </c>
      <c r="F87" s="311"/>
      <c r="G87" s="260">
        <f t="shared" si="3"/>
        <v>0</v>
      </c>
    </row>
    <row r="88" spans="1:7" ht="15.75">
      <c r="A88" s="257"/>
      <c r="B88" s="219"/>
      <c r="C88" s="247" t="s">
        <v>309</v>
      </c>
      <c r="D88" s="247" t="s">
        <v>43</v>
      </c>
      <c r="E88" s="219">
        <v>0</v>
      </c>
      <c r="F88" s="311"/>
      <c r="G88" s="260">
        <f t="shared" si="3"/>
        <v>0</v>
      </c>
    </row>
    <row r="89" spans="1:7" ht="15.75">
      <c r="A89" s="257"/>
      <c r="B89" s="219"/>
      <c r="C89" s="247" t="s">
        <v>310</v>
      </c>
      <c r="D89" s="247" t="s">
        <v>43</v>
      </c>
      <c r="E89" s="219">
        <v>0</v>
      </c>
      <c r="F89" s="303"/>
      <c r="G89" s="260">
        <f t="shared" si="3"/>
        <v>0</v>
      </c>
    </row>
    <row r="90" spans="1:7" ht="15.75">
      <c r="A90" s="257"/>
      <c r="B90" s="219"/>
      <c r="C90" s="247" t="s">
        <v>311</v>
      </c>
      <c r="D90" s="247" t="s">
        <v>43</v>
      </c>
      <c r="E90" s="219">
        <v>0</v>
      </c>
      <c r="F90" s="303"/>
      <c r="G90" s="260">
        <f t="shared" si="3"/>
        <v>0</v>
      </c>
    </row>
    <row r="91" spans="1:7" ht="15.75">
      <c r="A91" s="257"/>
      <c r="B91" s="219"/>
      <c r="C91" s="247" t="s">
        <v>312</v>
      </c>
      <c r="D91" s="247" t="s">
        <v>43</v>
      </c>
      <c r="E91" s="262">
        <v>0</v>
      </c>
      <c r="F91" s="311"/>
      <c r="G91" s="260">
        <f t="shared" si="3"/>
        <v>0</v>
      </c>
    </row>
    <row r="92" spans="1:7" ht="15.75">
      <c r="A92" s="257"/>
      <c r="B92" s="219"/>
      <c r="C92" s="247" t="s">
        <v>313</v>
      </c>
      <c r="D92" s="247" t="s">
        <v>43</v>
      </c>
      <c r="E92" s="262">
        <v>0</v>
      </c>
      <c r="F92" s="311"/>
      <c r="G92" s="260">
        <f t="shared" si="3"/>
        <v>0</v>
      </c>
    </row>
    <row r="93" spans="1:7" ht="31.5">
      <c r="A93" s="257"/>
      <c r="B93" s="219"/>
      <c r="C93" s="247" t="s">
        <v>314</v>
      </c>
      <c r="D93" s="247"/>
      <c r="E93" s="262"/>
      <c r="F93" s="303"/>
      <c r="G93" s="260">
        <f t="shared" si="3"/>
        <v>0</v>
      </c>
    </row>
    <row r="94" spans="1:7" ht="15.75">
      <c r="A94" s="257"/>
      <c r="B94" s="219"/>
      <c r="C94" s="219"/>
      <c r="D94" s="247" t="s">
        <v>43</v>
      </c>
      <c r="E94" s="262">
        <v>0</v>
      </c>
      <c r="F94" s="311"/>
      <c r="G94" s="260">
        <f t="shared" si="3"/>
        <v>0</v>
      </c>
    </row>
    <row r="95" spans="1:7" ht="15.75">
      <c r="A95" s="257" t="s">
        <v>41</v>
      </c>
      <c r="B95" s="258">
        <v>2</v>
      </c>
      <c r="C95" s="247" t="s">
        <v>301</v>
      </c>
      <c r="D95" s="247" t="s">
        <v>288</v>
      </c>
      <c r="E95" s="262">
        <v>0</v>
      </c>
      <c r="F95" s="303"/>
      <c r="G95" s="260">
        <f t="shared" si="3"/>
        <v>0</v>
      </c>
    </row>
    <row r="96" spans="1:7" ht="15.75">
      <c r="A96" s="216"/>
      <c r="B96" s="247"/>
      <c r="C96" s="219"/>
      <c r="D96" s="219"/>
      <c r="E96" s="219"/>
      <c r="F96" s="303"/>
      <c r="G96" s="219"/>
    </row>
    <row r="97" spans="1:7" ht="15.75">
      <c r="A97" s="216"/>
      <c r="B97" s="247"/>
      <c r="C97" s="261" t="s">
        <v>315</v>
      </c>
      <c r="D97" s="219"/>
      <c r="E97" s="219"/>
      <c r="F97" s="303"/>
      <c r="G97" s="262">
        <f>SUM(G82:G96)</f>
        <v>0</v>
      </c>
    </row>
    <row r="98" spans="1:7" ht="16.5" thickBot="1">
      <c r="A98" s="216"/>
      <c r="B98" s="247"/>
      <c r="C98" s="234"/>
      <c r="D98" s="219"/>
      <c r="E98" s="219"/>
      <c r="F98" s="303"/>
      <c r="G98" s="219"/>
    </row>
    <row r="99" spans="1:7" ht="16.5" thickBot="1">
      <c r="A99" s="267"/>
      <c r="B99" s="264" t="s">
        <v>15</v>
      </c>
      <c r="C99" s="250" t="s">
        <v>272</v>
      </c>
      <c r="D99" s="265"/>
      <c r="E99" s="265"/>
      <c r="F99" s="310"/>
      <c r="G99" s="265"/>
    </row>
    <row r="100" spans="1:7" ht="15.75">
      <c r="A100" s="257"/>
      <c r="B100" s="247"/>
      <c r="C100" s="219"/>
      <c r="D100" s="219"/>
      <c r="E100" s="219"/>
      <c r="F100" s="303"/>
      <c r="G100" s="219"/>
    </row>
    <row r="101" spans="1:7" ht="15.75">
      <c r="A101" s="257" t="s">
        <v>41</v>
      </c>
      <c r="B101" s="258">
        <v>1</v>
      </c>
      <c r="C101" s="247" t="s">
        <v>316</v>
      </c>
      <c r="D101" s="219" t="s">
        <v>46</v>
      </c>
      <c r="E101" s="219">
        <v>1</v>
      </c>
      <c r="F101" s="303"/>
      <c r="G101" s="260">
        <v>150</v>
      </c>
    </row>
    <row r="102" spans="1:7" ht="15.75">
      <c r="A102" s="257"/>
      <c r="B102" s="258"/>
      <c r="C102" s="247"/>
      <c r="D102" s="219"/>
      <c r="E102" s="219"/>
      <c r="F102" s="303"/>
      <c r="G102" s="268"/>
    </row>
    <row r="103" spans="1:7" ht="15.75">
      <c r="A103" s="257"/>
      <c r="B103" s="247"/>
      <c r="C103" s="261" t="s">
        <v>317</v>
      </c>
      <c r="D103" s="219"/>
      <c r="E103" s="219"/>
      <c r="F103" s="303"/>
      <c r="G103" s="262">
        <f>SUM(G101:G102)</f>
        <v>150</v>
      </c>
    </row>
    <row r="104" spans="1:7" ht="15">
      <c r="A104" s="211"/>
      <c r="B104" s="214"/>
      <c r="C104" s="213"/>
      <c r="D104" s="212"/>
      <c r="E104" s="212"/>
      <c r="G104" s="212"/>
    </row>
    <row r="105" spans="1:7" ht="15">
      <c r="A105" s="211"/>
      <c r="B105" s="214"/>
      <c r="C105" s="213"/>
      <c r="D105" s="212"/>
      <c r="E105" s="212"/>
      <c r="G105" s="212"/>
    </row>
  </sheetData>
  <sheetProtection password="FF0D" sheet="1"/>
  <printOptions/>
  <pageMargins left="0.7" right="0.7" top="0.75" bottom="0.75" header="0.3" footer="0.3"/>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Preddela">
    <tabColor indexed="13"/>
  </sheetPr>
  <dimension ref="A1:I135"/>
  <sheetViews>
    <sheetView view="pageBreakPreview" zoomScaleSheetLayoutView="100" zoomScalePageLayoutView="0" workbookViewId="0" topLeftCell="A1">
      <selection activeCell="E5" sqref="E5"/>
    </sheetView>
  </sheetViews>
  <sheetFormatPr defaultColWidth="9.140625" defaultRowHeight="15"/>
  <cols>
    <col min="1" max="1" width="4.00390625" style="58" customWidth="1"/>
    <col min="2" max="2" width="52.57421875" style="59" customWidth="1"/>
    <col min="3" max="3" width="4.00390625" style="59" customWidth="1"/>
    <col min="4" max="4" width="6.28125" style="59" customWidth="1"/>
    <col min="5" max="5" width="10.421875" style="59" customWidth="1"/>
    <col min="6" max="6" width="13.140625" style="59" customWidth="1"/>
    <col min="7" max="7" width="6.57421875" style="59" customWidth="1"/>
    <col min="8" max="8" width="9.140625" style="59" customWidth="1"/>
    <col min="9" max="9" width="7.7109375" style="59" customWidth="1"/>
    <col min="10" max="10" width="8.140625" style="59" customWidth="1"/>
    <col min="11" max="11" width="10.7109375" style="59" customWidth="1"/>
    <col min="12" max="16384" width="9.140625" style="59" customWidth="1"/>
  </cols>
  <sheetData>
    <row r="1" spans="1:7" s="1" customFormat="1" ht="15.75">
      <c r="A1" s="16" t="s">
        <v>41</v>
      </c>
      <c r="B1" s="60" t="s">
        <v>6</v>
      </c>
      <c r="D1" s="32"/>
      <c r="E1" s="61"/>
      <c r="F1" s="33"/>
      <c r="G1" s="33"/>
    </row>
    <row r="2" spans="1:7" s="1" customFormat="1" ht="15.75">
      <c r="A2" s="16"/>
      <c r="B2" s="60"/>
      <c r="D2" s="32"/>
      <c r="E2" s="61"/>
      <c r="F2" s="33"/>
      <c r="G2" s="33"/>
    </row>
    <row r="3" spans="1:2" ht="15.75">
      <c r="A3" s="62" t="s">
        <v>7</v>
      </c>
      <c r="B3" s="63" t="s">
        <v>8</v>
      </c>
    </row>
    <row r="4" spans="1:6" ht="15">
      <c r="A4" s="64"/>
      <c r="D4" s="65"/>
      <c r="E4" s="314"/>
      <c r="F4" s="314"/>
    </row>
    <row r="5" spans="1:6" ht="105">
      <c r="A5" s="66" t="s">
        <v>42</v>
      </c>
      <c r="B5" s="71" t="s">
        <v>45</v>
      </c>
      <c r="C5" s="68" t="s">
        <v>46</v>
      </c>
      <c r="D5" s="69">
        <v>1</v>
      </c>
      <c r="E5" s="274"/>
      <c r="F5" s="70">
        <f>+D5*E5</f>
        <v>0</v>
      </c>
    </row>
    <row r="6" spans="1:6" ht="15.75" thickBot="1">
      <c r="A6" s="66"/>
      <c r="B6" s="67"/>
      <c r="C6" s="68"/>
      <c r="D6" s="69"/>
      <c r="E6" s="70"/>
      <c r="F6" s="70"/>
    </row>
    <row r="7" spans="1:6" ht="19.5" customHeight="1" thickBot="1">
      <c r="A7" s="73"/>
      <c r="B7" s="74" t="s">
        <v>48</v>
      </c>
      <c r="C7" s="75"/>
      <c r="D7" s="75"/>
      <c r="E7" s="76"/>
      <c r="F7" s="77">
        <f>SUM(F5:F6)</f>
        <v>0</v>
      </c>
    </row>
    <row r="8" spans="1:2" ht="12.75">
      <c r="A8" s="73"/>
      <c r="B8" s="72"/>
    </row>
    <row r="9" spans="1:2" ht="12.75">
      <c r="A9" s="73"/>
      <c r="B9" s="72"/>
    </row>
    <row r="10" spans="1:2" ht="12.75">
      <c r="A10" s="73"/>
      <c r="B10" s="72"/>
    </row>
    <row r="11" spans="1:2" ht="12.75">
      <c r="A11" s="73"/>
      <c r="B11" s="72"/>
    </row>
    <row r="12" spans="1:2" ht="12.75">
      <c r="A12" s="73"/>
      <c r="B12" s="72"/>
    </row>
    <row r="13" spans="1:2" ht="12.75">
      <c r="A13" s="73"/>
      <c r="B13" s="72"/>
    </row>
    <row r="14" spans="1:2" ht="12.75">
      <c r="A14" s="73"/>
      <c r="B14" s="72"/>
    </row>
    <row r="15" spans="1:2" ht="12.75">
      <c r="A15" s="73"/>
      <c r="B15" s="72"/>
    </row>
    <row r="16" spans="1:2" ht="12.75">
      <c r="A16" s="73"/>
      <c r="B16" s="72"/>
    </row>
    <row r="17" spans="1:2" ht="12.75">
      <c r="A17" s="73"/>
      <c r="B17" s="72"/>
    </row>
    <row r="18" spans="1:2" ht="12.75">
      <c r="A18" s="73"/>
      <c r="B18" s="72"/>
    </row>
    <row r="19" spans="1:2" ht="12.75">
      <c r="A19" s="73"/>
      <c r="B19" s="72"/>
    </row>
    <row r="20" spans="1:2" ht="12.75">
      <c r="A20" s="73"/>
      <c r="B20" s="72"/>
    </row>
    <row r="21" spans="1:2" ht="12.75">
      <c r="A21" s="73"/>
      <c r="B21" s="72"/>
    </row>
    <row r="22" ht="12.75">
      <c r="A22" s="73"/>
    </row>
    <row r="23" ht="12.75">
      <c r="A23" s="73"/>
    </row>
    <row r="24" ht="12.75">
      <c r="A24" s="73"/>
    </row>
    <row r="25" spans="1:9" ht="13.5" thickBot="1">
      <c r="A25" s="73"/>
      <c r="I25" s="156"/>
    </row>
    <row r="26" ht="12.75">
      <c r="A26" s="73"/>
    </row>
    <row r="27" ht="12.75">
      <c r="A27" s="73"/>
    </row>
    <row r="28" ht="12.75">
      <c r="A28" s="73"/>
    </row>
    <row r="29" ht="12.75">
      <c r="A29" s="73"/>
    </row>
    <row r="30" ht="12.75">
      <c r="A30" s="73"/>
    </row>
    <row r="31" ht="12.75">
      <c r="A31" s="73"/>
    </row>
    <row r="32" ht="12.75">
      <c r="A32" s="73"/>
    </row>
    <row r="33" ht="12.75">
      <c r="A33" s="73"/>
    </row>
    <row r="34" ht="12.75">
      <c r="A34" s="73"/>
    </row>
    <row r="35" ht="12.75">
      <c r="A35" s="73"/>
    </row>
    <row r="36" ht="12.75">
      <c r="A36" s="73"/>
    </row>
    <row r="37" ht="12.75">
      <c r="A37" s="73"/>
    </row>
    <row r="38" ht="12.75">
      <c r="A38" s="73"/>
    </row>
    <row r="39" ht="12.75">
      <c r="A39" s="73"/>
    </row>
    <row r="40" ht="12.75">
      <c r="A40" s="73"/>
    </row>
    <row r="41" ht="12.75">
      <c r="A41" s="73"/>
    </row>
    <row r="42" ht="12.75">
      <c r="A42" s="73"/>
    </row>
    <row r="43" ht="12.75">
      <c r="A43" s="73"/>
    </row>
    <row r="44" ht="12.75">
      <c r="A44" s="73"/>
    </row>
    <row r="45" ht="12.75">
      <c r="A45" s="73"/>
    </row>
    <row r="46" ht="12.75">
      <c r="A46" s="73"/>
    </row>
    <row r="47" ht="12.75">
      <c r="A47" s="73"/>
    </row>
    <row r="48" ht="12.75">
      <c r="A48" s="73"/>
    </row>
    <row r="49" ht="12.75">
      <c r="A49" s="73"/>
    </row>
    <row r="50" ht="12.75">
      <c r="A50" s="73"/>
    </row>
    <row r="51" ht="12.75">
      <c r="A51" s="73"/>
    </row>
    <row r="52" ht="12.75">
      <c r="A52" s="73"/>
    </row>
    <row r="53" ht="12.75">
      <c r="A53" s="73"/>
    </row>
    <row r="54" ht="12.75">
      <c r="A54" s="73"/>
    </row>
    <row r="55" ht="12.75">
      <c r="A55" s="73"/>
    </row>
    <row r="56" ht="12.75">
      <c r="A56" s="73"/>
    </row>
    <row r="57" ht="12.75">
      <c r="A57" s="73"/>
    </row>
    <row r="58" ht="12.75">
      <c r="A58" s="73"/>
    </row>
    <row r="59" ht="12.75">
      <c r="A59" s="73"/>
    </row>
    <row r="60" ht="12.75">
      <c r="A60" s="73"/>
    </row>
    <row r="61" ht="12.75">
      <c r="A61" s="73"/>
    </row>
    <row r="62" ht="12.75">
      <c r="A62" s="73"/>
    </row>
    <row r="63" ht="12.75">
      <c r="A63" s="73"/>
    </row>
    <row r="64" ht="12.75">
      <c r="A64" s="73"/>
    </row>
    <row r="65" ht="12.75">
      <c r="A65" s="73"/>
    </row>
    <row r="66" ht="12.75">
      <c r="A66" s="73"/>
    </row>
    <row r="67" ht="12.75">
      <c r="A67" s="73"/>
    </row>
    <row r="68" ht="12.75">
      <c r="A68" s="73"/>
    </row>
    <row r="69" ht="12.75">
      <c r="A69" s="73"/>
    </row>
    <row r="70" ht="12.75">
      <c r="A70" s="73"/>
    </row>
    <row r="71" ht="12.75">
      <c r="A71" s="73"/>
    </row>
    <row r="72" ht="12.75">
      <c r="A72" s="73"/>
    </row>
    <row r="73" ht="12.75">
      <c r="A73" s="73"/>
    </row>
    <row r="74" ht="12.75">
      <c r="A74" s="73"/>
    </row>
    <row r="75" ht="12.75">
      <c r="A75" s="73"/>
    </row>
    <row r="76" ht="12.75">
      <c r="A76" s="73"/>
    </row>
    <row r="77" ht="12.75">
      <c r="A77" s="73"/>
    </row>
    <row r="78" ht="12.75">
      <c r="A78" s="73"/>
    </row>
    <row r="79" ht="12.75">
      <c r="A79" s="73"/>
    </row>
    <row r="80" ht="12.75">
      <c r="A80" s="73"/>
    </row>
    <row r="81" ht="12.75">
      <c r="A81" s="73"/>
    </row>
    <row r="82" ht="12.75">
      <c r="A82" s="73"/>
    </row>
    <row r="83" ht="12.75">
      <c r="A83" s="73"/>
    </row>
    <row r="84" ht="12.75">
      <c r="A84" s="73"/>
    </row>
    <row r="85" ht="12.75">
      <c r="A85" s="73"/>
    </row>
    <row r="86" ht="12.75">
      <c r="A86" s="73"/>
    </row>
    <row r="87" ht="12.75">
      <c r="A87" s="73"/>
    </row>
    <row r="88" ht="12.75">
      <c r="A88" s="73"/>
    </row>
    <row r="89" ht="12.75">
      <c r="A89" s="73"/>
    </row>
    <row r="90" ht="12.75">
      <c r="A90" s="73"/>
    </row>
    <row r="91" ht="12.75">
      <c r="A91" s="73"/>
    </row>
    <row r="92" ht="12.75">
      <c r="A92" s="73"/>
    </row>
    <row r="93" ht="12.75">
      <c r="A93" s="73"/>
    </row>
    <row r="94" ht="12.75">
      <c r="A94" s="73"/>
    </row>
    <row r="95" ht="12.75">
      <c r="A95" s="73"/>
    </row>
    <row r="96" ht="12.75">
      <c r="A96" s="73"/>
    </row>
    <row r="97" ht="12.75">
      <c r="A97" s="73"/>
    </row>
    <row r="98" ht="12.75">
      <c r="A98" s="73"/>
    </row>
    <row r="99" ht="12.75">
      <c r="A99" s="73"/>
    </row>
    <row r="100" ht="12.75">
      <c r="A100" s="73"/>
    </row>
    <row r="101" ht="12.75">
      <c r="A101" s="73"/>
    </row>
    <row r="102" ht="12.75">
      <c r="A102" s="73"/>
    </row>
    <row r="103" ht="12.75">
      <c r="A103" s="73"/>
    </row>
    <row r="104" ht="12.75">
      <c r="A104" s="73"/>
    </row>
    <row r="105" ht="12.75">
      <c r="A105" s="73"/>
    </row>
    <row r="106" ht="12.75">
      <c r="A106" s="73"/>
    </row>
    <row r="107" ht="12.75">
      <c r="A107" s="73"/>
    </row>
    <row r="108" ht="12.75">
      <c r="A108" s="73"/>
    </row>
    <row r="109" ht="12.75">
      <c r="A109" s="73"/>
    </row>
    <row r="110" ht="12.75">
      <c r="A110" s="73"/>
    </row>
    <row r="111" ht="12.75">
      <c r="A111" s="73"/>
    </row>
    <row r="112" ht="12.75">
      <c r="A112" s="73"/>
    </row>
    <row r="113" ht="12.75">
      <c r="A113" s="73"/>
    </row>
    <row r="114" ht="12.75">
      <c r="A114" s="73"/>
    </row>
    <row r="115" ht="12.75">
      <c r="A115" s="73"/>
    </row>
    <row r="116" ht="12.75">
      <c r="A116" s="73"/>
    </row>
    <row r="117" ht="12.75">
      <c r="A117" s="73"/>
    </row>
    <row r="118" ht="12.75">
      <c r="A118" s="73"/>
    </row>
    <row r="119" ht="12.75">
      <c r="A119" s="73"/>
    </row>
    <row r="120" ht="12.75">
      <c r="A120" s="73"/>
    </row>
    <row r="121" ht="12.75">
      <c r="A121" s="73"/>
    </row>
    <row r="122" ht="12.75">
      <c r="A122" s="73"/>
    </row>
    <row r="123" ht="12.75">
      <c r="A123" s="73"/>
    </row>
    <row r="124" ht="12.75">
      <c r="A124" s="73"/>
    </row>
    <row r="125" ht="12.75">
      <c r="A125" s="73"/>
    </row>
    <row r="126" ht="12.75">
      <c r="A126" s="73"/>
    </row>
    <row r="127" ht="12.75">
      <c r="A127" s="73"/>
    </row>
    <row r="128" ht="12.75">
      <c r="A128" s="73"/>
    </row>
    <row r="129" ht="12.75">
      <c r="A129" s="73"/>
    </row>
    <row r="130" ht="12.75">
      <c r="A130" s="73"/>
    </row>
    <row r="131" ht="12.75">
      <c r="A131" s="73"/>
    </row>
    <row r="132" ht="12.75">
      <c r="A132" s="73"/>
    </row>
    <row r="133" ht="12.75">
      <c r="A133" s="73"/>
    </row>
    <row r="134" ht="12.75">
      <c r="A134" s="73"/>
    </row>
    <row r="135" ht="12.75">
      <c r="A135" s="73"/>
    </row>
  </sheetData>
  <sheetProtection password="FF0D" sheet="1"/>
  <mergeCells count="1">
    <mergeCell ref="E4:F4"/>
  </mergeCells>
  <printOptions/>
  <pageMargins left="0.5902777777777778" right="0" top="0.7875" bottom="0.7875" header="0.5118055555555555" footer="0.5118055555555555"/>
  <pageSetup horizontalDpi="300" verticalDpi="300" orientation="portrait" paperSize="9" scale="79"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List2">
    <tabColor indexed="13"/>
  </sheetPr>
  <dimension ref="A1:K42"/>
  <sheetViews>
    <sheetView view="pageBreakPreview" zoomScaleSheetLayoutView="100" zoomScalePageLayoutView="0" workbookViewId="0" topLeftCell="A1">
      <selection activeCell="T14" sqref="T14 I12:J12"/>
    </sheetView>
  </sheetViews>
  <sheetFormatPr defaultColWidth="9.140625" defaultRowHeight="15"/>
  <cols>
    <col min="1" max="1" width="4.57421875" style="78" customWidth="1"/>
    <col min="2" max="4" width="5.7109375" style="1" customWidth="1"/>
    <col min="5" max="5" width="10.421875" style="1" customWidth="1"/>
    <col min="6" max="6" width="13.140625" style="1" customWidth="1"/>
    <col min="7" max="7" width="6.57421875" style="1" customWidth="1"/>
    <col min="8" max="8" width="7.28125" style="1" customWidth="1"/>
    <col min="9" max="9" width="7.7109375" style="1" customWidth="1"/>
    <col min="10" max="10" width="8.140625" style="275" customWidth="1"/>
    <col min="11" max="11" width="12.57421875" style="79" customWidth="1"/>
    <col min="12" max="16384" width="9.140625" style="1" customWidth="1"/>
  </cols>
  <sheetData>
    <row r="1" spans="1:7" ht="15.75">
      <c r="A1" s="16" t="s">
        <v>41</v>
      </c>
      <c r="B1" s="60" t="s">
        <v>6</v>
      </c>
      <c r="D1" s="32"/>
      <c r="E1" s="61"/>
      <c r="F1" s="33"/>
      <c r="G1" s="33"/>
    </row>
    <row r="2" spans="1:7" ht="15">
      <c r="A2" s="80"/>
      <c r="B2" s="81"/>
      <c r="D2" s="82"/>
      <c r="E2" s="83"/>
      <c r="F2" s="84"/>
      <c r="G2" s="84"/>
    </row>
    <row r="3" spans="1:7" ht="15.75">
      <c r="A3" s="18" t="s">
        <v>9</v>
      </c>
      <c r="B3" s="85" t="s">
        <v>10</v>
      </c>
      <c r="D3" s="86"/>
      <c r="E3" s="83"/>
      <c r="F3" s="84"/>
      <c r="G3" s="84"/>
    </row>
    <row r="5" spans="2:7" ht="15">
      <c r="B5" s="163" t="s">
        <v>49</v>
      </c>
      <c r="C5" s="23"/>
      <c r="D5" s="23"/>
      <c r="E5" s="23"/>
      <c r="F5" s="23"/>
      <c r="G5" s="23"/>
    </row>
    <row r="6" spans="2:7" ht="33" customHeight="1">
      <c r="B6" s="316" t="s">
        <v>50</v>
      </c>
      <c r="C6" s="316"/>
      <c r="D6" s="316"/>
      <c r="E6" s="316"/>
      <c r="F6" s="316"/>
      <c r="G6" s="316"/>
    </row>
    <row r="7" spans="2:7" ht="49.5" customHeight="1">
      <c r="B7" s="316" t="s">
        <v>198</v>
      </c>
      <c r="C7" s="316"/>
      <c r="D7" s="316"/>
      <c r="E7" s="316"/>
      <c r="F7" s="316"/>
      <c r="G7" s="316"/>
    </row>
    <row r="8" spans="2:7" ht="24.75" customHeight="1">
      <c r="B8" s="316" t="s">
        <v>51</v>
      </c>
      <c r="C8" s="316"/>
      <c r="D8" s="316"/>
      <c r="E8" s="316"/>
      <c r="F8" s="316"/>
      <c r="G8" s="316"/>
    </row>
    <row r="9" ht="15">
      <c r="B9" s="87"/>
    </row>
    <row r="10" spans="1:11" ht="45" customHeight="1">
      <c r="A10" s="78" t="s">
        <v>42</v>
      </c>
      <c r="B10" s="315" t="s">
        <v>52</v>
      </c>
      <c r="C10" s="315"/>
      <c r="D10" s="315"/>
      <c r="E10" s="315"/>
      <c r="F10" s="315"/>
      <c r="G10" s="315"/>
      <c r="H10" s="89" t="s">
        <v>46</v>
      </c>
      <c r="I10" s="90">
        <v>1</v>
      </c>
      <c r="K10" s="91">
        <f>+I10*J10</f>
        <v>0</v>
      </c>
    </row>
    <row r="11" spans="2:11" ht="15">
      <c r="B11" s="87"/>
      <c r="H11" s="92"/>
      <c r="I11" s="92"/>
      <c r="K11" s="91"/>
    </row>
    <row r="12" spans="1:11" ht="63.75" customHeight="1">
      <c r="A12" s="78" t="s">
        <v>44</v>
      </c>
      <c r="B12" s="315" t="s">
        <v>53</v>
      </c>
      <c r="C12" s="315"/>
      <c r="D12" s="315"/>
      <c r="E12" s="315"/>
      <c r="F12" s="315"/>
      <c r="G12" s="315"/>
      <c r="H12" s="93" t="s">
        <v>46</v>
      </c>
      <c r="I12" s="94">
        <v>1</v>
      </c>
      <c r="K12" s="91">
        <f>T14+I12*J12</f>
        <v>0</v>
      </c>
    </row>
    <row r="13" spans="8:11" ht="15">
      <c r="H13" s="92"/>
      <c r="I13" s="92"/>
      <c r="K13" s="91"/>
    </row>
    <row r="14" spans="1:11" ht="32.25" customHeight="1">
      <c r="A14" s="78" t="s">
        <v>54</v>
      </c>
      <c r="B14" s="315" t="s">
        <v>55</v>
      </c>
      <c r="C14" s="315"/>
      <c r="D14" s="315"/>
      <c r="E14" s="315"/>
      <c r="F14" s="315"/>
      <c r="G14" s="315"/>
      <c r="H14" s="92" t="s">
        <v>56</v>
      </c>
      <c r="I14" s="94">
        <v>750</v>
      </c>
      <c r="K14" s="91">
        <f>T16+I14*J14</f>
        <v>0</v>
      </c>
    </row>
    <row r="15" spans="8:11" ht="15">
      <c r="H15" s="92"/>
      <c r="I15" s="94"/>
      <c r="K15" s="91"/>
    </row>
    <row r="16" spans="1:11" ht="17.25" customHeight="1">
      <c r="A16" s="78" t="s">
        <v>57</v>
      </c>
      <c r="B16" s="315" t="s">
        <v>58</v>
      </c>
      <c r="C16" s="315"/>
      <c r="D16" s="315"/>
      <c r="E16" s="315"/>
      <c r="F16" s="315"/>
      <c r="G16" s="315"/>
      <c r="H16" s="92" t="s">
        <v>59</v>
      </c>
      <c r="I16" s="94">
        <v>307</v>
      </c>
      <c r="K16" s="91">
        <f>T18+I16*J16</f>
        <v>0</v>
      </c>
    </row>
    <row r="17" spans="8:11" ht="15">
      <c r="H17" s="92"/>
      <c r="I17" s="94"/>
      <c r="K17" s="91"/>
    </row>
    <row r="18" spans="1:11" ht="34.5" customHeight="1">
      <c r="A18" s="78" t="s">
        <v>60</v>
      </c>
      <c r="B18" s="315" t="s">
        <v>61</v>
      </c>
      <c r="C18" s="315"/>
      <c r="D18" s="315"/>
      <c r="E18" s="315"/>
      <c r="F18" s="315"/>
      <c r="G18" s="315"/>
      <c r="H18" s="92" t="s">
        <v>56</v>
      </c>
      <c r="I18" s="94">
        <v>85</v>
      </c>
      <c r="K18" s="91">
        <f>T20+I18*J18</f>
        <v>0</v>
      </c>
    </row>
    <row r="19" spans="8:11" ht="15">
      <c r="H19" s="92"/>
      <c r="I19" s="94"/>
      <c r="K19" s="91"/>
    </row>
    <row r="20" spans="1:11" ht="17.25" customHeight="1">
      <c r="A20" s="78" t="s">
        <v>47</v>
      </c>
      <c r="B20" s="315" t="s">
        <v>62</v>
      </c>
      <c r="C20" s="315"/>
      <c r="D20" s="315"/>
      <c r="E20" s="315"/>
      <c r="F20" s="315"/>
      <c r="G20" s="315"/>
      <c r="H20" s="92" t="s">
        <v>56</v>
      </c>
      <c r="I20" s="94">
        <v>66</v>
      </c>
      <c r="K20" s="91">
        <f>T22+I20*J20</f>
        <v>0</v>
      </c>
    </row>
    <row r="21" spans="8:11" ht="15">
      <c r="H21" s="92"/>
      <c r="I21" s="94"/>
      <c r="K21" s="91"/>
    </row>
    <row r="22" spans="1:11" ht="32.25" customHeight="1">
      <c r="A22" s="78" t="s">
        <v>63</v>
      </c>
      <c r="B22" s="315" t="s">
        <v>64</v>
      </c>
      <c r="C22" s="315"/>
      <c r="D22" s="315"/>
      <c r="E22" s="315"/>
      <c r="F22" s="315"/>
      <c r="G22" s="315"/>
      <c r="H22" s="92" t="s">
        <v>56</v>
      </c>
      <c r="I22" s="94">
        <v>21</v>
      </c>
      <c r="K22" s="91">
        <f>T26+I22*J22</f>
        <v>0</v>
      </c>
    </row>
    <row r="23" spans="8:11" ht="15">
      <c r="H23" s="92"/>
      <c r="I23" s="94"/>
      <c r="K23" s="91"/>
    </row>
    <row r="24" spans="1:11" ht="45" customHeight="1">
      <c r="A24" s="78" t="s">
        <v>65</v>
      </c>
      <c r="B24" s="315" t="s">
        <v>350</v>
      </c>
      <c r="C24" s="315"/>
      <c r="D24" s="315"/>
      <c r="E24" s="315"/>
      <c r="F24" s="315"/>
      <c r="G24" s="315"/>
      <c r="H24" s="92" t="s">
        <v>56</v>
      </c>
      <c r="I24" s="94">
        <v>6.8</v>
      </c>
      <c r="K24" s="91">
        <f>T28+I24*J24</f>
        <v>0</v>
      </c>
    </row>
    <row r="25" spans="8:11" ht="15">
      <c r="H25" s="92"/>
      <c r="I25" s="94"/>
      <c r="K25" s="91"/>
    </row>
    <row r="26" spans="1:11" ht="15.75" customHeight="1">
      <c r="A26" s="78" t="s">
        <v>65</v>
      </c>
      <c r="B26" s="315" t="s">
        <v>66</v>
      </c>
      <c r="C26" s="315"/>
      <c r="D26" s="315"/>
      <c r="E26" s="315"/>
      <c r="F26" s="315"/>
      <c r="G26" s="315"/>
      <c r="H26" s="92" t="s">
        <v>59</v>
      </c>
      <c r="I26" s="94">
        <v>230</v>
      </c>
      <c r="K26" s="91">
        <f>T28+I26*J26</f>
        <v>0</v>
      </c>
    </row>
    <row r="27" spans="8:11" ht="15">
      <c r="H27" s="92"/>
      <c r="I27" s="94"/>
      <c r="K27" s="91"/>
    </row>
    <row r="28" spans="1:11" ht="18" customHeight="1">
      <c r="A28" s="78" t="s">
        <v>67</v>
      </c>
      <c r="B28" s="315" t="s">
        <v>68</v>
      </c>
      <c r="C28" s="315"/>
      <c r="D28" s="315"/>
      <c r="E28" s="315"/>
      <c r="F28" s="315"/>
      <c r="G28" s="315"/>
      <c r="H28" s="92" t="s">
        <v>56</v>
      </c>
      <c r="I28" s="94">
        <v>21</v>
      </c>
      <c r="K28" s="91">
        <f>T30+I28*J28</f>
        <v>0</v>
      </c>
    </row>
    <row r="29" spans="8:11" ht="15">
      <c r="H29" s="92"/>
      <c r="I29" s="94"/>
      <c r="K29" s="91"/>
    </row>
    <row r="30" spans="1:11" ht="18.75" customHeight="1">
      <c r="A30" s="78" t="s">
        <v>69</v>
      </c>
      <c r="B30" s="315" t="s">
        <v>70</v>
      </c>
      <c r="C30" s="315"/>
      <c r="D30" s="315"/>
      <c r="E30" s="315"/>
      <c r="F30" s="315"/>
      <c r="G30" s="315"/>
      <c r="H30" s="92" t="s">
        <v>56</v>
      </c>
      <c r="I30" s="94">
        <v>95</v>
      </c>
      <c r="K30" s="91">
        <f>T32+I30*J30</f>
        <v>0</v>
      </c>
    </row>
    <row r="31" spans="8:11" ht="15">
      <c r="H31" s="92"/>
      <c r="K31" s="91"/>
    </row>
    <row r="32" spans="1:11" ht="20.25" customHeight="1">
      <c r="A32" s="78" t="s">
        <v>71</v>
      </c>
      <c r="B32" s="315" t="s">
        <v>212</v>
      </c>
      <c r="C32" s="315"/>
      <c r="D32" s="315"/>
      <c r="E32" s="315"/>
      <c r="F32" s="315"/>
      <c r="G32" s="315"/>
      <c r="H32" s="92" t="s">
        <v>59</v>
      </c>
      <c r="I32" s="94">
        <v>114</v>
      </c>
      <c r="K32" s="91">
        <f>T34+I32*J32</f>
        <v>0</v>
      </c>
    </row>
    <row r="33" spans="8:11" ht="15.75" thickBot="1">
      <c r="H33" s="92"/>
      <c r="I33" s="92"/>
      <c r="K33" s="91"/>
    </row>
    <row r="34" spans="1:11" ht="16.5" thickBot="1">
      <c r="A34" s="95"/>
      <c r="B34" s="96" t="s">
        <v>72</v>
      </c>
      <c r="C34" s="97"/>
      <c r="D34" s="97"/>
      <c r="E34" s="97"/>
      <c r="F34" s="97"/>
      <c r="G34" s="97"/>
      <c r="H34" s="97"/>
      <c r="I34" s="97"/>
      <c r="J34" s="276"/>
      <c r="K34" s="98">
        <f>SUM(K10:K32)</f>
        <v>0</v>
      </c>
    </row>
    <row r="35" spans="8:11" ht="15">
      <c r="H35" s="92"/>
      <c r="I35" s="92"/>
      <c r="K35" s="91"/>
    </row>
    <row r="36" spans="8:11" ht="15">
      <c r="H36" s="92"/>
      <c r="I36" s="92"/>
      <c r="K36" s="91"/>
    </row>
    <row r="37" spans="8:11" ht="15">
      <c r="H37" s="92"/>
      <c r="I37" s="92"/>
      <c r="K37" s="91"/>
    </row>
    <row r="38" spans="8:11" ht="15">
      <c r="H38" s="92"/>
      <c r="I38" s="92"/>
      <c r="K38" s="91"/>
    </row>
    <row r="39" spans="8:11" ht="15">
      <c r="H39" s="92"/>
      <c r="I39" s="92"/>
      <c r="K39" s="91"/>
    </row>
    <row r="40" spans="8:11" ht="15">
      <c r="H40" s="92"/>
      <c r="I40" s="92"/>
      <c r="K40" s="91"/>
    </row>
    <row r="41" spans="8:11" ht="15">
      <c r="H41" s="92"/>
      <c r="I41" s="92"/>
      <c r="K41" s="91"/>
    </row>
    <row r="42" spans="8:11" ht="15">
      <c r="H42" s="92"/>
      <c r="I42" s="92"/>
      <c r="K42" s="91"/>
    </row>
  </sheetData>
  <sheetProtection password="FF0D" sheet="1"/>
  <mergeCells count="15">
    <mergeCell ref="B7:G7"/>
    <mergeCell ref="B6:G6"/>
    <mergeCell ref="B8:G8"/>
    <mergeCell ref="B22:G22"/>
    <mergeCell ref="B26:G26"/>
    <mergeCell ref="B28:G28"/>
    <mergeCell ref="B30:G30"/>
    <mergeCell ref="B32:G32"/>
    <mergeCell ref="B10:G10"/>
    <mergeCell ref="B12:G12"/>
    <mergeCell ref="B14:G14"/>
    <mergeCell ref="B16:G16"/>
    <mergeCell ref="B18:G18"/>
    <mergeCell ref="B20:G20"/>
    <mergeCell ref="B24:G24"/>
  </mergeCells>
  <printOptions/>
  <pageMargins left="0.9055555555555556" right="0.7083333333333334" top="1.1416666666666666" bottom="0.7486111111111111" header="0.5118055555555555" footer="0.31527777777777777"/>
  <pageSetup horizontalDpi="300" verticalDpi="300" orientation="portrait" paperSize="9" scale="83" r:id="rId1"/>
  <headerFooter alignWithMargins="0">
    <oddFooter>&amp;C00-048Stran &amp;P od &amp;N</oddFooter>
  </headerFooter>
</worksheet>
</file>

<file path=xl/worksheets/sheet4.xml><?xml version="1.0" encoding="utf-8"?>
<worksheet xmlns="http://schemas.openxmlformats.org/spreadsheetml/2006/main" xmlns:r="http://schemas.openxmlformats.org/officeDocument/2006/relationships">
  <sheetPr codeName="List3">
    <tabColor indexed="13"/>
  </sheetPr>
  <dimension ref="A1:K52"/>
  <sheetViews>
    <sheetView view="pageBreakPreview" zoomScaleSheetLayoutView="100" zoomScalePageLayoutView="0" workbookViewId="0" topLeftCell="A37">
      <selection activeCell="J43" sqref="J43"/>
    </sheetView>
  </sheetViews>
  <sheetFormatPr defaultColWidth="9.140625" defaultRowHeight="15"/>
  <cols>
    <col min="1" max="1" width="4.57421875" style="78" customWidth="1"/>
    <col min="2" max="4" width="5.7109375" style="1" customWidth="1"/>
    <col min="5" max="5" width="10.421875" style="1" customWidth="1"/>
    <col min="6" max="6" width="13.140625" style="1" customWidth="1"/>
    <col min="7" max="7" width="6.57421875" style="1" customWidth="1"/>
    <col min="8" max="8" width="7.28125" style="1" customWidth="1"/>
    <col min="9" max="9" width="7.7109375" style="83" customWidth="1"/>
    <col min="10" max="10" width="8.140625" style="277" customWidth="1"/>
    <col min="11" max="11" width="12.57421875" style="79" customWidth="1"/>
    <col min="12" max="16384" width="9.140625" style="1" customWidth="1"/>
  </cols>
  <sheetData>
    <row r="1" spans="1:7" ht="15.75">
      <c r="A1" s="16" t="s">
        <v>41</v>
      </c>
      <c r="B1" s="60" t="s">
        <v>6</v>
      </c>
      <c r="D1" s="32"/>
      <c r="E1" s="61"/>
      <c r="F1" s="33"/>
      <c r="G1" s="33"/>
    </row>
    <row r="2" spans="1:7" ht="15">
      <c r="A2" s="80"/>
      <c r="B2" s="81"/>
      <c r="D2" s="82"/>
      <c r="E2" s="83"/>
      <c r="F2" s="84"/>
      <c r="G2" s="84"/>
    </row>
    <row r="3" spans="1:7" ht="15.75">
      <c r="A3" s="18" t="s">
        <v>11</v>
      </c>
      <c r="B3" s="85" t="s">
        <v>12</v>
      </c>
      <c r="D3" s="86"/>
      <c r="E3" s="83"/>
      <c r="F3" s="84"/>
      <c r="G3" s="84"/>
    </row>
    <row r="4" spans="1:7" ht="15" customHeight="1">
      <c r="A4" s="87"/>
      <c r="B4" s="163" t="s">
        <v>97</v>
      </c>
      <c r="C4" s="23"/>
      <c r="D4" s="23"/>
      <c r="E4" s="23"/>
      <c r="F4" s="23"/>
      <c r="G4" s="23"/>
    </row>
    <row r="5" spans="1:10" ht="18" customHeight="1">
      <c r="A5" s="87"/>
      <c r="B5" s="316" t="s">
        <v>73</v>
      </c>
      <c r="C5" s="316"/>
      <c r="D5" s="316"/>
      <c r="E5" s="316"/>
      <c r="F5" s="316"/>
      <c r="G5" s="316"/>
      <c r="H5" s="129"/>
      <c r="J5" s="278"/>
    </row>
    <row r="6" spans="2:10" ht="33" customHeight="1">
      <c r="B6" s="316" t="s">
        <v>74</v>
      </c>
      <c r="C6" s="316"/>
      <c r="D6" s="316"/>
      <c r="E6" s="316"/>
      <c r="F6" s="316"/>
      <c r="G6" s="316"/>
      <c r="H6" s="161"/>
      <c r="J6" s="278"/>
    </row>
    <row r="7" spans="2:10" ht="33" customHeight="1">
      <c r="B7" s="316" t="s">
        <v>75</v>
      </c>
      <c r="C7" s="316"/>
      <c r="D7" s="316"/>
      <c r="E7" s="316"/>
      <c r="F7" s="316"/>
      <c r="G7" s="316"/>
      <c r="H7" s="161"/>
      <c r="J7" s="278"/>
    </row>
    <row r="8" spans="2:10" ht="34.5" customHeight="1">
      <c r="B8" s="316" t="s">
        <v>199</v>
      </c>
      <c r="C8" s="316"/>
      <c r="D8" s="316"/>
      <c r="E8" s="316"/>
      <c r="F8" s="316"/>
      <c r="G8" s="316"/>
      <c r="H8" s="161"/>
      <c r="J8" s="278"/>
    </row>
    <row r="9" spans="2:8" ht="18" customHeight="1">
      <c r="B9" s="315"/>
      <c r="C9" s="315"/>
      <c r="D9" s="315"/>
      <c r="E9" s="315"/>
      <c r="F9" s="315"/>
      <c r="G9" s="315"/>
      <c r="H9" s="86"/>
    </row>
    <row r="10" spans="1:8" ht="18" customHeight="1">
      <c r="A10" s="78" t="s">
        <v>42</v>
      </c>
      <c r="B10" s="315" t="s">
        <v>76</v>
      </c>
      <c r="C10" s="315"/>
      <c r="D10" s="315"/>
      <c r="E10" s="315"/>
      <c r="F10" s="315"/>
      <c r="G10" s="315"/>
      <c r="H10" s="86"/>
    </row>
    <row r="11" spans="2:8" ht="14.25" customHeight="1">
      <c r="B11" s="99" t="s">
        <v>77</v>
      </c>
      <c r="C11" s="88"/>
      <c r="D11" s="88"/>
      <c r="E11" s="88"/>
      <c r="F11" s="88"/>
      <c r="G11" s="83">
        <v>0</v>
      </c>
      <c r="H11" s="86"/>
    </row>
    <row r="12" spans="2:8" ht="14.25" customHeight="1">
      <c r="B12" s="99" t="s">
        <v>78</v>
      </c>
      <c r="C12" s="88"/>
      <c r="D12" s="88"/>
      <c r="E12" s="88"/>
      <c r="F12" s="88"/>
      <c r="G12" s="83">
        <v>45</v>
      </c>
      <c r="H12" s="86"/>
    </row>
    <row r="13" spans="2:8" ht="14.25" customHeight="1">
      <c r="B13" s="99" t="s">
        <v>79</v>
      </c>
      <c r="C13" s="88"/>
      <c r="D13" s="88"/>
      <c r="E13" s="88"/>
      <c r="F13" s="88"/>
      <c r="G13" s="83">
        <v>6</v>
      </c>
      <c r="H13" s="86"/>
    </row>
    <row r="14" spans="2:11" ht="18" customHeight="1">
      <c r="B14" s="99"/>
      <c r="C14" s="88"/>
      <c r="D14" s="88"/>
      <c r="E14" s="88"/>
      <c r="F14" s="88"/>
      <c r="G14" s="83"/>
      <c r="H14" s="86" t="s">
        <v>80</v>
      </c>
      <c r="I14" s="83">
        <v>51</v>
      </c>
      <c r="J14" s="279"/>
      <c r="K14" s="100">
        <f>I14*J14</f>
        <v>0</v>
      </c>
    </row>
    <row r="15" spans="1:11" ht="17.25" customHeight="1">
      <c r="A15" s="11" t="s">
        <v>44</v>
      </c>
      <c r="B15" s="315" t="s">
        <v>81</v>
      </c>
      <c r="C15" s="315"/>
      <c r="D15" s="315"/>
      <c r="E15" s="315"/>
      <c r="F15" s="315"/>
      <c r="G15" s="315"/>
      <c r="J15" s="279"/>
      <c r="K15" s="100"/>
    </row>
    <row r="16" spans="1:11" ht="15.75">
      <c r="A16" s="11"/>
      <c r="B16" s="99" t="s">
        <v>78</v>
      </c>
      <c r="D16" s="86"/>
      <c r="E16" s="83"/>
      <c r="F16" s="84"/>
      <c r="G16" s="83">
        <v>59</v>
      </c>
      <c r="J16" s="279"/>
      <c r="K16" s="100"/>
    </row>
    <row r="17" spans="1:11" ht="15.75">
      <c r="A17" s="11"/>
      <c r="B17" s="99" t="s">
        <v>79</v>
      </c>
      <c r="D17" s="86"/>
      <c r="E17" s="83"/>
      <c r="F17" s="84"/>
      <c r="G17" s="83">
        <v>16</v>
      </c>
      <c r="J17" s="279"/>
      <c r="K17" s="100"/>
    </row>
    <row r="18" spans="1:11" ht="15.75">
      <c r="A18" s="11"/>
      <c r="B18" s="99"/>
      <c r="D18" s="86"/>
      <c r="E18" s="83"/>
      <c r="F18" s="84"/>
      <c r="G18" s="83"/>
      <c r="H18" s="86" t="s">
        <v>80</v>
      </c>
      <c r="I18" s="83">
        <v>75</v>
      </c>
      <c r="J18" s="279"/>
      <c r="K18" s="100">
        <f>I18*J18</f>
        <v>0</v>
      </c>
    </row>
    <row r="19" spans="1:11" ht="17.25" customHeight="1">
      <c r="A19" s="11" t="s">
        <v>54</v>
      </c>
      <c r="B19" s="315" t="s">
        <v>82</v>
      </c>
      <c r="C19" s="315"/>
      <c r="D19" s="315"/>
      <c r="E19" s="315"/>
      <c r="F19" s="315"/>
      <c r="G19" s="315"/>
      <c r="H19" s="86"/>
      <c r="J19" s="279"/>
      <c r="K19" s="100"/>
    </row>
    <row r="20" spans="1:11" ht="15.75">
      <c r="A20" s="11"/>
      <c r="B20" s="99" t="s">
        <v>77</v>
      </c>
      <c r="D20" s="86"/>
      <c r="E20" s="83"/>
      <c r="F20" s="84"/>
      <c r="G20" s="84">
        <v>0</v>
      </c>
      <c r="H20" s="86" t="s">
        <v>80</v>
      </c>
      <c r="I20" s="83">
        <v>0</v>
      </c>
      <c r="J20" s="279"/>
      <c r="K20" s="100">
        <f>I20*J20</f>
        <v>0</v>
      </c>
    </row>
    <row r="21" spans="1:11" ht="18.75" customHeight="1">
      <c r="A21" s="11" t="s">
        <v>57</v>
      </c>
      <c r="B21" s="315" t="s">
        <v>83</v>
      </c>
      <c r="C21" s="315"/>
      <c r="D21" s="315"/>
      <c r="E21" s="315"/>
      <c r="F21" s="315"/>
      <c r="G21" s="315"/>
      <c r="H21" s="86"/>
      <c r="J21" s="279"/>
      <c r="K21" s="100"/>
    </row>
    <row r="22" spans="1:11" ht="15.75">
      <c r="A22" s="11"/>
      <c r="B22" s="165" t="s">
        <v>215</v>
      </c>
      <c r="D22" s="86"/>
      <c r="E22" s="83"/>
      <c r="F22" s="84"/>
      <c r="G22" s="84">
        <v>0</v>
      </c>
      <c r="J22" s="279"/>
      <c r="K22" s="100"/>
    </row>
    <row r="23" spans="1:11" ht="15.75">
      <c r="A23" s="11"/>
      <c r="B23" s="99" t="s">
        <v>85</v>
      </c>
      <c r="D23" s="86"/>
      <c r="E23" s="83"/>
      <c r="F23" s="84"/>
      <c r="G23" s="84">
        <v>55</v>
      </c>
      <c r="J23" s="279"/>
      <c r="K23" s="100"/>
    </row>
    <row r="24" spans="1:11" ht="15.75">
      <c r="A24" s="11"/>
      <c r="B24" s="99" t="s">
        <v>86</v>
      </c>
      <c r="D24" s="86"/>
      <c r="E24" s="83" t="s">
        <v>200</v>
      </c>
      <c r="F24" s="84"/>
      <c r="G24" s="84">
        <v>16.5</v>
      </c>
      <c r="J24" s="279"/>
      <c r="K24" s="100"/>
    </row>
    <row r="25" spans="1:11" ht="15.75">
      <c r="A25" s="11"/>
      <c r="B25" s="99" t="s">
        <v>79</v>
      </c>
      <c r="D25" s="86"/>
      <c r="E25" s="83" t="s">
        <v>200</v>
      </c>
      <c r="F25" s="84"/>
      <c r="G25" s="84">
        <v>15</v>
      </c>
      <c r="J25" s="279"/>
      <c r="K25" s="100"/>
    </row>
    <row r="26" spans="1:11" ht="15.75">
      <c r="A26" s="11"/>
      <c r="B26" s="99" t="s">
        <v>87</v>
      </c>
      <c r="D26" s="86"/>
      <c r="E26" s="83" t="s">
        <v>200</v>
      </c>
      <c r="F26" s="84"/>
      <c r="G26" s="84">
        <v>5</v>
      </c>
      <c r="J26" s="279"/>
      <c r="K26" s="100"/>
    </row>
    <row r="27" spans="1:11" ht="15.75">
      <c r="A27" s="11"/>
      <c r="B27" s="99" t="s">
        <v>88</v>
      </c>
      <c r="D27" s="86"/>
      <c r="E27" s="83"/>
      <c r="F27" s="84"/>
      <c r="G27" s="84">
        <v>0</v>
      </c>
      <c r="H27" s="86"/>
      <c r="J27" s="279"/>
      <c r="K27" s="100"/>
    </row>
    <row r="28" spans="1:11" ht="15.75">
      <c r="A28" s="11"/>
      <c r="B28" s="99" t="s">
        <v>89</v>
      </c>
      <c r="D28" s="86"/>
      <c r="E28" s="83" t="s">
        <v>200</v>
      </c>
      <c r="F28" s="84"/>
      <c r="G28" s="84">
        <v>0</v>
      </c>
      <c r="J28" s="279"/>
      <c r="K28" s="100"/>
    </row>
    <row r="29" spans="1:11" ht="15.75">
      <c r="A29" s="11"/>
      <c r="B29" s="99" t="s">
        <v>90</v>
      </c>
      <c r="D29" s="86"/>
      <c r="E29" s="83" t="s">
        <v>200</v>
      </c>
      <c r="F29" s="84"/>
      <c r="G29" s="84">
        <v>0</v>
      </c>
      <c r="J29" s="279"/>
      <c r="K29" s="100"/>
    </row>
    <row r="30" spans="1:11" ht="15.75">
      <c r="A30" s="11"/>
      <c r="B30" s="85"/>
      <c r="D30" s="86"/>
      <c r="E30" s="83"/>
      <c r="F30" s="84"/>
      <c r="G30" s="84"/>
      <c r="H30" s="86" t="s">
        <v>80</v>
      </c>
      <c r="I30" s="83">
        <v>91.5</v>
      </c>
      <c r="J30" s="279"/>
      <c r="K30" s="100">
        <f>I30*J30</f>
        <v>0</v>
      </c>
    </row>
    <row r="31" spans="1:11" ht="15.75">
      <c r="A31" s="11" t="s">
        <v>60</v>
      </c>
      <c r="B31" s="317" t="s">
        <v>213</v>
      </c>
      <c r="C31" s="317"/>
      <c r="D31" s="317"/>
      <c r="E31" s="317"/>
      <c r="F31" s="317"/>
      <c r="G31" s="317"/>
      <c r="H31" s="86"/>
      <c r="J31" s="279"/>
      <c r="K31" s="100"/>
    </row>
    <row r="32" spans="1:11" ht="15.75">
      <c r="A32" s="11"/>
      <c r="B32" s="99" t="s">
        <v>85</v>
      </c>
      <c r="D32" s="86"/>
      <c r="E32" s="83"/>
      <c r="F32" s="84"/>
      <c r="G32" s="84">
        <v>250</v>
      </c>
      <c r="J32" s="279"/>
      <c r="K32" s="100"/>
    </row>
    <row r="33" spans="1:11" ht="15.75">
      <c r="A33" s="11"/>
      <c r="B33" s="99" t="s">
        <v>86</v>
      </c>
      <c r="D33" s="86"/>
      <c r="E33" s="83"/>
      <c r="F33" s="84"/>
      <c r="G33" s="84">
        <v>32</v>
      </c>
      <c r="J33" s="279"/>
      <c r="K33" s="100"/>
    </row>
    <row r="34" spans="1:11" ht="15.75">
      <c r="A34" s="11"/>
      <c r="B34" s="99" t="s">
        <v>79</v>
      </c>
      <c r="D34" s="86"/>
      <c r="E34" s="83" t="s">
        <v>200</v>
      </c>
      <c r="F34" s="84"/>
      <c r="G34" s="84">
        <v>24</v>
      </c>
      <c r="J34" s="279"/>
      <c r="K34" s="100"/>
    </row>
    <row r="35" spans="1:11" ht="15.75">
      <c r="A35" s="11"/>
      <c r="B35" s="99" t="s">
        <v>87</v>
      </c>
      <c r="D35" s="86"/>
      <c r="E35" s="83" t="s">
        <v>200</v>
      </c>
      <c r="F35" s="84"/>
      <c r="G35" s="84">
        <v>64</v>
      </c>
      <c r="J35" s="279"/>
      <c r="K35" s="100"/>
    </row>
    <row r="36" spans="1:11" ht="15.75">
      <c r="A36" s="11"/>
      <c r="B36" s="99" t="s">
        <v>88</v>
      </c>
      <c r="D36" s="86"/>
      <c r="E36" s="83"/>
      <c r="F36" s="84"/>
      <c r="G36" s="84">
        <v>0</v>
      </c>
      <c r="J36" s="279"/>
      <c r="K36" s="100"/>
    </row>
    <row r="37" spans="1:11" ht="15.75">
      <c r="A37" s="11"/>
      <c r="B37" s="99" t="s">
        <v>89</v>
      </c>
      <c r="D37" s="86"/>
      <c r="E37" s="83" t="s">
        <v>200</v>
      </c>
      <c r="F37" s="84"/>
      <c r="G37" s="84">
        <v>30</v>
      </c>
      <c r="J37" s="279"/>
      <c r="K37" s="100"/>
    </row>
    <row r="38" spans="1:11" ht="15.75">
      <c r="A38" s="11"/>
      <c r="B38" s="99" t="s">
        <v>90</v>
      </c>
      <c r="D38" s="86"/>
      <c r="E38" s="83" t="s">
        <v>200</v>
      </c>
      <c r="F38" s="84"/>
      <c r="G38" s="84">
        <v>0</v>
      </c>
      <c r="J38" s="279"/>
      <c r="K38" s="100"/>
    </row>
    <row r="39" spans="1:11" ht="15.75">
      <c r="A39" s="11"/>
      <c r="B39" s="99" t="s">
        <v>91</v>
      </c>
      <c r="D39" s="86"/>
      <c r="E39" s="83"/>
      <c r="F39" s="84"/>
      <c r="G39" s="84">
        <v>2</v>
      </c>
      <c r="J39" s="279"/>
      <c r="K39" s="100"/>
    </row>
    <row r="40" spans="1:11" ht="15.75">
      <c r="A40" s="11"/>
      <c r="B40" s="99" t="s">
        <v>84</v>
      </c>
      <c r="D40" s="86"/>
      <c r="E40" s="83"/>
      <c r="F40" s="84"/>
      <c r="G40" s="84">
        <v>0</v>
      </c>
      <c r="J40" s="279"/>
      <c r="K40" s="100"/>
    </row>
    <row r="41" spans="1:11" ht="15.75">
      <c r="A41" s="11"/>
      <c r="B41" s="99"/>
      <c r="D41" s="86"/>
      <c r="E41" s="83"/>
      <c r="F41" s="84"/>
      <c r="G41" s="84"/>
      <c r="H41" s="86" t="s">
        <v>80</v>
      </c>
      <c r="I41" s="83">
        <v>400</v>
      </c>
      <c r="J41" s="279"/>
      <c r="K41" s="100">
        <f>I41*J41</f>
        <v>0</v>
      </c>
    </row>
    <row r="42" spans="1:11" ht="31.5" customHeight="1">
      <c r="A42" s="11" t="s">
        <v>47</v>
      </c>
      <c r="B42" s="315" t="s">
        <v>92</v>
      </c>
      <c r="C42" s="315"/>
      <c r="D42" s="315"/>
      <c r="E42" s="315"/>
      <c r="F42" s="315"/>
      <c r="G42" s="315"/>
      <c r="H42" s="86"/>
      <c r="J42" s="279"/>
      <c r="K42" s="100"/>
    </row>
    <row r="43" spans="1:11" ht="15.75">
      <c r="A43" s="11"/>
      <c r="B43" s="99" t="s">
        <v>77</v>
      </c>
      <c r="D43" s="86"/>
      <c r="E43" s="83"/>
      <c r="F43" s="84"/>
      <c r="G43" s="84">
        <v>0</v>
      </c>
      <c r="J43" s="279"/>
      <c r="K43" s="100"/>
    </row>
    <row r="44" spans="1:11" ht="15.75">
      <c r="A44" s="11"/>
      <c r="B44" s="99" t="s">
        <v>93</v>
      </c>
      <c r="D44" s="86"/>
      <c r="E44" s="83"/>
      <c r="F44" s="84"/>
      <c r="G44" s="84">
        <v>52</v>
      </c>
      <c r="J44" s="279"/>
      <c r="K44" s="100"/>
    </row>
    <row r="45" spans="1:11" ht="15.75">
      <c r="A45" s="11"/>
      <c r="B45" s="99" t="s">
        <v>78</v>
      </c>
      <c r="D45" s="86"/>
      <c r="E45" s="83"/>
      <c r="F45" s="84"/>
      <c r="G45" s="84">
        <v>6</v>
      </c>
      <c r="J45" s="279"/>
      <c r="K45" s="100"/>
    </row>
    <row r="46" spans="1:11" ht="15.75">
      <c r="A46" s="11"/>
      <c r="B46" s="99"/>
      <c r="D46" s="86"/>
      <c r="E46" s="83"/>
      <c r="F46" s="84"/>
      <c r="G46" s="84"/>
      <c r="H46" s="86" t="s">
        <v>80</v>
      </c>
      <c r="I46" s="83">
        <v>58</v>
      </c>
      <c r="J46" s="279"/>
      <c r="K46" s="100">
        <f>I46*J46</f>
        <v>0</v>
      </c>
    </row>
    <row r="47" spans="1:11" ht="50.25" customHeight="1">
      <c r="A47" s="11" t="s">
        <v>63</v>
      </c>
      <c r="B47" s="315" t="s">
        <v>201</v>
      </c>
      <c r="C47" s="315"/>
      <c r="D47" s="315"/>
      <c r="E47" s="315"/>
      <c r="F47" s="315"/>
      <c r="G47" s="315"/>
      <c r="H47" s="86" t="s">
        <v>94</v>
      </c>
      <c r="I47" s="83">
        <v>43</v>
      </c>
      <c r="J47" s="279"/>
      <c r="K47" s="100">
        <f>I47*J47</f>
        <v>0</v>
      </c>
    </row>
    <row r="48" spans="1:11" ht="48.75" customHeight="1">
      <c r="A48" s="11" t="s">
        <v>65</v>
      </c>
      <c r="B48" s="315" t="s">
        <v>202</v>
      </c>
      <c r="C48" s="315"/>
      <c r="D48" s="315"/>
      <c r="E48" s="315"/>
      <c r="F48" s="315"/>
      <c r="G48" s="315"/>
      <c r="H48" s="86" t="s">
        <v>94</v>
      </c>
      <c r="I48" s="83">
        <v>23</v>
      </c>
      <c r="J48" s="279"/>
      <c r="K48" s="100">
        <f>I48*J48</f>
        <v>0</v>
      </c>
    </row>
    <row r="49" spans="1:11" ht="34.5" customHeight="1">
      <c r="A49" s="11" t="s">
        <v>67</v>
      </c>
      <c r="B49" s="317" t="s">
        <v>214</v>
      </c>
      <c r="C49" s="317"/>
      <c r="D49" s="317"/>
      <c r="E49" s="317"/>
      <c r="F49" s="317"/>
      <c r="G49" s="317"/>
      <c r="H49" s="86" t="s">
        <v>95</v>
      </c>
      <c r="I49" s="83">
        <v>38</v>
      </c>
      <c r="J49" s="279"/>
      <c r="K49" s="100">
        <f>I49*J49</f>
        <v>0</v>
      </c>
    </row>
    <row r="50" spans="1:11" ht="17.25" customHeight="1" thickBot="1">
      <c r="A50" s="11" t="s">
        <v>69</v>
      </c>
      <c r="B50" s="315" t="s">
        <v>203</v>
      </c>
      <c r="C50" s="315"/>
      <c r="D50" s="315"/>
      <c r="E50" s="315"/>
      <c r="F50" s="315"/>
      <c r="G50" s="315"/>
      <c r="H50" s="101" t="s">
        <v>94</v>
      </c>
      <c r="I50" s="83">
        <v>72</v>
      </c>
      <c r="J50" s="280"/>
      <c r="K50" s="100">
        <f>I50*J50</f>
        <v>0</v>
      </c>
    </row>
    <row r="51" spans="1:11" s="103" customFormat="1" ht="16.5" thickBot="1">
      <c r="A51" s="95"/>
      <c r="B51" s="96" t="s">
        <v>96</v>
      </c>
      <c r="C51" s="97"/>
      <c r="D51" s="97"/>
      <c r="E51" s="97"/>
      <c r="F51" s="97"/>
      <c r="G51" s="97"/>
      <c r="H51" s="97"/>
      <c r="I51" s="97"/>
      <c r="J51" s="281"/>
      <c r="K51" s="98">
        <f>SUM(K14:K50)</f>
        <v>0</v>
      </c>
    </row>
    <row r="52" spans="1:7" ht="15.75">
      <c r="A52" s="18"/>
      <c r="B52" s="85"/>
      <c r="D52" s="86"/>
      <c r="E52" s="83"/>
      <c r="F52" s="84"/>
      <c r="G52" s="84"/>
    </row>
  </sheetData>
  <sheetProtection password="FF0D" sheet="1"/>
  <mergeCells count="15">
    <mergeCell ref="B5:G5"/>
    <mergeCell ref="B6:G6"/>
    <mergeCell ref="B7:G7"/>
    <mergeCell ref="B8:G8"/>
    <mergeCell ref="B42:G42"/>
    <mergeCell ref="B47:G47"/>
    <mergeCell ref="B48:G48"/>
    <mergeCell ref="B49:G49"/>
    <mergeCell ref="B50:G50"/>
    <mergeCell ref="B9:G9"/>
    <mergeCell ref="B10:G10"/>
    <mergeCell ref="B15:G15"/>
    <mergeCell ref="B19:G19"/>
    <mergeCell ref="B21:G21"/>
    <mergeCell ref="B31:G31"/>
  </mergeCells>
  <printOptions/>
  <pageMargins left="0.9055555555555556" right="0.7083333333333334" top="1.1416666666666666" bottom="0.7486111111111111" header="0.5118055555555555" footer="0.31527777777777777"/>
  <pageSetup horizontalDpi="300" verticalDpi="300" orientation="portrait" paperSize="9" scale="75" r:id="rId1"/>
  <headerFooter alignWithMargins="0">
    <oddFooter>&amp;C00-049Stran &amp;P od &amp;N</oddFooter>
  </headerFooter>
</worksheet>
</file>

<file path=xl/worksheets/sheet5.xml><?xml version="1.0" encoding="utf-8"?>
<worksheet xmlns="http://schemas.openxmlformats.org/spreadsheetml/2006/main" xmlns:r="http://schemas.openxmlformats.org/officeDocument/2006/relationships">
  <sheetPr codeName="List4">
    <tabColor indexed="13"/>
  </sheetPr>
  <dimension ref="A1:M77"/>
  <sheetViews>
    <sheetView view="pageBreakPreview" zoomScaleSheetLayoutView="100" zoomScalePageLayoutView="0" workbookViewId="0" topLeftCell="A1">
      <selection activeCell="K7" sqref="K7"/>
    </sheetView>
  </sheetViews>
  <sheetFormatPr defaultColWidth="9.140625" defaultRowHeight="15"/>
  <cols>
    <col min="1" max="1" width="4.57421875" style="78" customWidth="1"/>
    <col min="2" max="4" width="5.7109375" style="1" customWidth="1"/>
    <col min="5" max="5" width="10.421875" style="1" customWidth="1"/>
    <col min="6" max="6" width="13.140625" style="1" customWidth="1"/>
    <col min="7" max="7" width="6.57421875" style="1" customWidth="1"/>
    <col min="8" max="8" width="7.28125" style="1" customWidth="1"/>
    <col min="9" max="9" width="8.8515625" style="1" customWidth="1"/>
    <col min="10" max="10" width="8.140625" style="282" customWidth="1"/>
    <col min="11" max="11" width="12.8515625" style="79" customWidth="1"/>
    <col min="12" max="16384" width="9.140625" style="1" customWidth="1"/>
  </cols>
  <sheetData>
    <row r="1" spans="1:7" ht="15.75">
      <c r="A1" s="16" t="s">
        <v>41</v>
      </c>
      <c r="B1" s="60" t="s">
        <v>6</v>
      </c>
      <c r="D1" s="32"/>
      <c r="E1" s="61"/>
      <c r="F1" s="33"/>
      <c r="G1" s="33"/>
    </row>
    <row r="2" spans="1:7" ht="15">
      <c r="A2" s="80"/>
      <c r="B2" s="81"/>
      <c r="D2" s="82"/>
      <c r="E2" s="83"/>
      <c r="F2" s="84"/>
      <c r="G2" s="84"/>
    </row>
    <row r="3" spans="1:7" ht="15.75">
      <c r="A3" s="18" t="s">
        <v>13</v>
      </c>
      <c r="B3" s="85" t="s">
        <v>14</v>
      </c>
      <c r="D3" s="86"/>
      <c r="E3" s="83"/>
      <c r="F3" s="84"/>
      <c r="G3" s="84"/>
    </row>
    <row r="4" spans="1:7" ht="15.75">
      <c r="A4" s="18"/>
      <c r="B4" s="85"/>
      <c r="D4" s="86"/>
      <c r="E4" s="83"/>
      <c r="F4" s="84"/>
      <c r="G4" s="84"/>
    </row>
    <row r="5" spans="2:7" ht="15">
      <c r="B5" s="163" t="s">
        <v>97</v>
      </c>
      <c r="C5" s="23"/>
      <c r="D5" s="23"/>
      <c r="E5" s="23"/>
      <c r="F5" s="23"/>
      <c r="G5" s="23"/>
    </row>
    <row r="6" spans="2:7" ht="45" customHeight="1">
      <c r="B6" s="316" t="s">
        <v>98</v>
      </c>
      <c r="C6" s="316"/>
      <c r="D6" s="316"/>
      <c r="E6" s="316"/>
      <c r="F6" s="316"/>
      <c r="G6" s="316"/>
    </row>
    <row r="7" spans="2:7" ht="30.75" customHeight="1">
      <c r="B7" s="316" t="s">
        <v>207</v>
      </c>
      <c r="C7" s="316"/>
      <c r="D7" s="316"/>
      <c r="E7" s="316"/>
      <c r="F7" s="316"/>
      <c r="G7" s="316"/>
    </row>
    <row r="8" spans="2:13" ht="60.75" customHeight="1">
      <c r="B8" s="316" t="s">
        <v>208</v>
      </c>
      <c r="C8" s="316"/>
      <c r="D8" s="316"/>
      <c r="E8" s="316"/>
      <c r="F8" s="316"/>
      <c r="G8" s="316"/>
      <c r="H8" s="104"/>
      <c r="I8" s="104"/>
      <c r="K8" s="104"/>
      <c r="L8" s="104"/>
      <c r="M8" s="104"/>
    </row>
    <row r="9" spans="2:7" ht="15">
      <c r="B9" s="87"/>
      <c r="C9" s="105"/>
      <c r="D9" s="105"/>
      <c r="E9" s="105"/>
      <c r="F9" s="105"/>
      <c r="G9" s="105"/>
    </row>
    <row r="10" spans="1:8" ht="49.5" customHeight="1">
      <c r="A10" s="78" t="s">
        <v>42</v>
      </c>
      <c r="B10" s="315" t="s">
        <v>99</v>
      </c>
      <c r="C10" s="315"/>
      <c r="D10" s="315"/>
      <c r="E10" s="315"/>
      <c r="F10" s="315"/>
      <c r="G10" s="315"/>
      <c r="H10" s="86"/>
    </row>
    <row r="11" spans="2:13" ht="15">
      <c r="B11" s="99" t="s">
        <v>85</v>
      </c>
      <c r="G11" s="83">
        <v>5</v>
      </c>
      <c r="H11" s="86"/>
      <c r="I11" s="83"/>
      <c r="K11" s="83"/>
      <c r="L11" s="83"/>
      <c r="M11" s="83"/>
    </row>
    <row r="12" spans="2:13" ht="15">
      <c r="B12" s="99" t="s">
        <v>77</v>
      </c>
      <c r="G12" s="83">
        <v>0</v>
      </c>
      <c r="H12" s="86"/>
      <c r="I12" s="83"/>
      <c r="K12" s="83"/>
      <c r="L12" s="83"/>
      <c r="M12" s="83"/>
    </row>
    <row r="13" spans="2:13" ht="15">
      <c r="B13" s="99" t="s">
        <v>86</v>
      </c>
      <c r="G13" s="83">
        <v>1.7</v>
      </c>
      <c r="H13" s="86"/>
      <c r="I13" s="83"/>
      <c r="K13" s="83"/>
      <c r="L13" s="83"/>
      <c r="M13" s="83"/>
    </row>
    <row r="14" spans="2:13" ht="15">
      <c r="B14" s="99" t="s">
        <v>79</v>
      </c>
      <c r="G14" s="83">
        <v>0.8</v>
      </c>
      <c r="H14" s="86"/>
      <c r="I14" s="83"/>
      <c r="K14" s="83"/>
      <c r="L14" s="83"/>
      <c r="M14" s="83"/>
    </row>
    <row r="15" spans="2:13" ht="15">
      <c r="B15" s="99" t="s">
        <v>87</v>
      </c>
      <c r="G15" s="83">
        <v>1.8</v>
      </c>
      <c r="H15" s="86"/>
      <c r="I15" s="83"/>
      <c r="K15" s="83"/>
      <c r="L15" s="83"/>
      <c r="M15" s="83"/>
    </row>
    <row r="16" spans="2:13" ht="15">
      <c r="B16" s="99" t="s">
        <v>88</v>
      </c>
      <c r="G16" s="83">
        <v>0</v>
      </c>
      <c r="H16" s="86"/>
      <c r="I16" s="83"/>
      <c r="K16" s="83"/>
      <c r="L16" s="83"/>
      <c r="M16" s="83"/>
    </row>
    <row r="17" spans="2:13" ht="15">
      <c r="B17" s="99" t="s">
        <v>89</v>
      </c>
      <c r="G17" s="83">
        <v>0</v>
      </c>
      <c r="H17" s="86"/>
      <c r="I17" s="83"/>
      <c r="K17" s="83"/>
      <c r="L17" s="83"/>
      <c r="M17" s="83"/>
    </row>
    <row r="18" spans="2:13" ht="15">
      <c r="B18" s="99" t="s">
        <v>90</v>
      </c>
      <c r="G18" s="83">
        <v>0</v>
      </c>
      <c r="H18" s="86"/>
      <c r="I18" s="83"/>
      <c r="K18" s="83"/>
      <c r="L18" s="83"/>
      <c r="M18" s="83"/>
    </row>
    <row r="19" spans="2:13" ht="15">
      <c r="B19" s="99" t="s">
        <v>91</v>
      </c>
      <c r="G19" s="83">
        <v>0.7</v>
      </c>
      <c r="H19" s="86"/>
      <c r="I19" s="83"/>
      <c r="K19" s="83"/>
      <c r="L19" s="83"/>
      <c r="M19" s="83"/>
    </row>
    <row r="20" spans="2:13" ht="15">
      <c r="B20" s="99" t="s">
        <v>84</v>
      </c>
      <c r="G20" s="83">
        <v>0</v>
      </c>
      <c r="H20" s="86"/>
      <c r="I20" s="83"/>
      <c r="K20" s="83"/>
      <c r="L20" s="83"/>
      <c r="M20" s="83"/>
    </row>
    <row r="21" spans="2:13" ht="15">
      <c r="B21" s="99" t="s">
        <v>78</v>
      </c>
      <c r="G21" s="83">
        <v>2.3</v>
      </c>
      <c r="H21" s="86"/>
      <c r="I21" s="83"/>
      <c r="K21" s="83"/>
      <c r="L21" s="83"/>
      <c r="M21" s="83"/>
    </row>
    <row r="22" spans="2:13" ht="15">
      <c r="B22" s="99"/>
      <c r="G22" s="83"/>
      <c r="H22" s="86" t="s">
        <v>56</v>
      </c>
      <c r="I22" s="83">
        <v>12.3</v>
      </c>
      <c r="K22" s="83">
        <f>I22*J22</f>
        <v>0</v>
      </c>
      <c r="L22" s="83"/>
      <c r="M22" s="83"/>
    </row>
    <row r="23" spans="1:11" ht="21" customHeight="1">
      <c r="A23" s="78" t="s">
        <v>44</v>
      </c>
      <c r="B23" s="315" t="s">
        <v>100</v>
      </c>
      <c r="C23" s="315"/>
      <c r="D23" s="315"/>
      <c r="E23" s="315"/>
      <c r="F23" s="315"/>
      <c r="G23" s="315"/>
      <c r="H23" s="86"/>
      <c r="I23" s="83"/>
      <c r="K23" s="83"/>
    </row>
    <row r="24" spans="2:13" ht="15">
      <c r="B24" s="99" t="s">
        <v>85</v>
      </c>
      <c r="G24" s="83">
        <v>44</v>
      </c>
      <c r="H24" s="83"/>
      <c r="I24" s="83"/>
      <c r="K24" s="83"/>
      <c r="L24" s="83"/>
      <c r="M24" s="83"/>
    </row>
    <row r="25" spans="2:13" ht="15">
      <c r="B25" s="99" t="s">
        <v>77</v>
      </c>
      <c r="G25" s="83">
        <v>0</v>
      </c>
      <c r="H25" s="83"/>
      <c r="I25" s="83"/>
      <c r="K25" s="83"/>
      <c r="L25" s="83"/>
      <c r="M25" s="83"/>
    </row>
    <row r="26" spans="2:13" ht="15">
      <c r="B26" s="99" t="s">
        <v>79</v>
      </c>
      <c r="G26" s="83">
        <v>3.2</v>
      </c>
      <c r="H26" s="83"/>
      <c r="I26" s="83"/>
      <c r="K26" s="83"/>
      <c r="L26" s="83"/>
      <c r="M26" s="83"/>
    </row>
    <row r="27" spans="2:13" ht="15">
      <c r="B27" s="99" t="s">
        <v>87</v>
      </c>
      <c r="G27" s="83">
        <v>6.8</v>
      </c>
      <c r="H27" s="83"/>
      <c r="I27" s="83"/>
      <c r="K27" s="83"/>
      <c r="L27" s="83"/>
      <c r="M27" s="83"/>
    </row>
    <row r="28" spans="2:13" ht="15">
      <c r="B28" s="99" t="s">
        <v>88</v>
      </c>
      <c r="G28" s="83">
        <v>10.2</v>
      </c>
      <c r="H28" s="83"/>
      <c r="I28" s="83"/>
      <c r="K28" s="83"/>
      <c r="L28" s="83"/>
      <c r="M28" s="83"/>
    </row>
    <row r="29" spans="2:13" ht="15">
      <c r="B29" s="99" t="s">
        <v>89</v>
      </c>
      <c r="G29" s="83">
        <v>0</v>
      </c>
      <c r="H29" s="83"/>
      <c r="I29" s="83"/>
      <c r="K29" s="83"/>
      <c r="L29" s="83"/>
      <c r="M29" s="83"/>
    </row>
    <row r="30" spans="2:13" ht="15">
      <c r="B30" s="99" t="s">
        <v>90</v>
      </c>
      <c r="G30" s="83">
        <v>0</v>
      </c>
      <c r="H30" s="83"/>
      <c r="I30" s="83"/>
      <c r="K30" s="83"/>
      <c r="L30" s="83"/>
      <c r="M30" s="83"/>
    </row>
    <row r="31" spans="2:13" ht="15">
      <c r="B31" s="99"/>
      <c r="G31" s="83"/>
      <c r="H31" s="86" t="s">
        <v>56</v>
      </c>
      <c r="I31" s="83">
        <f>SUM(G24:G30)</f>
        <v>64.2</v>
      </c>
      <c r="K31" s="83">
        <f>I31*J31</f>
        <v>0</v>
      </c>
      <c r="L31" s="83"/>
      <c r="M31" s="83"/>
    </row>
    <row r="32" spans="1:11" ht="33.75" customHeight="1">
      <c r="A32" s="78" t="s">
        <v>54</v>
      </c>
      <c r="B32" s="315" t="s">
        <v>101</v>
      </c>
      <c r="C32" s="315"/>
      <c r="D32" s="315"/>
      <c r="E32" s="315"/>
      <c r="F32" s="315"/>
      <c r="G32" s="315"/>
      <c r="H32" s="86"/>
      <c r="K32" s="83"/>
    </row>
    <row r="33" spans="2:11" ht="15">
      <c r="B33" s="99" t="s">
        <v>85</v>
      </c>
      <c r="G33" s="83">
        <v>22</v>
      </c>
      <c r="K33" s="83"/>
    </row>
    <row r="34" spans="2:11" ht="15">
      <c r="B34" s="99" t="s">
        <v>77</v>
      </c>
      <c r="G34" s="83">
        <v>0</v>
      </c>
      <c r="K34" s="83"/>
    </row>
    <row r="35" spans="2:11" ht="15">
      <c r="B35" s="99" t="s">
        <v>79</v>
      </c>
      <c r="G35" s="83">
        <v>3.5</v>
      </c>
      <c r="K35" s="83"/>
    </row>
    <row r="36" spans="2:11" ht="15">
      <c r="B36" s="99" t="s">
        <v>87</v>
      </c>
      <c r="G36" s="83">
        <v>7.3</v>
      </c>
      <c r="K36" s="83"/>
    </row>
    <row r="37" spans="2:11" ht="15">
      <c r="B37" s="99" t="s">
        <v>88</v>
      </c>
      <c r="G37" s="83">
        <v>10</v>
      </c>
      <c r="K37" s="83"/>
    </row>
    <row r="38" spans="2:11" ht="15">
      <c r="B38" s="99" t="s">
        <v>89</v>
      </c>
      <c r="G38" s="83">
        <v>0</v>
      </c>
      <c r="K38" s="83"/>
    </row>
    <row r="39" spans="2:11" ht="15">
      <c r="B39" s="99" t="s">
        <v>90</v>
      </c>
      <c r="G39" s="83">
        <v>0</v>
      </c>
      <c r="K39" s="83"/>
    </row>
    <row r="40" spans="2:11" ht="15">
      <c r="B40" s="99" t="s">
        <v>84</v>
      </c>
      <c r="G40" s="83">
        <v>6.9</v>
      </c>
      <c r="K40" s="83"/>
    </row>
    <row r="41" spans="2:11" ht="15">
      <c r="B41" s="99" t="s">
        <v>102</v>
      </c>
      <c r="G41" s="83">
        <v>12</v>
      </c>
      <c r="K41" s="83"/>
    </row>
    <row r="42" spans="2:11" ht="15">
      <c r="B42" s="99" t="s">
        <v>78</v>
      </c>
      <c r="G42" s="83">
        <v>18</v>
      </c>
      <c r="K42" s="83"/>
    </row>
    <row r="43" spans="2:11" ht="15">
      <c r="B43" s="99"/>
      <c r="H43" s="86" t="s">
        <v>56</v>
      </c>
      <c r="I43" s="83">
        <f>SUM(G33:G42)</f>
        <v>79.69999999999999</v>
      </c>
      <c r="K43" s="83">
        <f>I43*J43</f>
        <v>0</v>
      </c>
    </row>
    <row r="44" spans="1:11" ht="32.25" customHeight="1">
      <c r="A44" s="78" t="s">
        <v>57</v>
      </c>
      <c r="B44" s="315" t="s">
        <v>103</v>
      </c>
      <c r="C44" s="315"/>
      <c r="D44" s="315"/>
      <c r="E44" s="315"/>
      <c r="F44" s="315"/>
      <c r="G44" s="315"/>
      <c r="H44" s="86"/>
      <c r="I44" s="83"/>
      <c r="K44" s="83"/>
    </row>
    <row r="45" spans="2:11" ht="15">
      <c r="B45" s="99" t="s">
        <v>85</v>
      </c>
      <c r="G45" s="83">
        <v>4</v>
      </c>
      <c r="H45" s="86"/>
      <c r="I45" s="83"/>
      <c r="K45" s="83"/>
    </row>
    <row r="46" spans="2:11" ht="15">
      <c r="B46" s="99" t="s">
        <v>77</v>
      </c>
      <c r="G46" s="83">
        <v>0</v>
      </c>
      <c r="H46" s="86"/>
      <c r="I46" s="83"/>
      <c r="K46" s="83"/>
    </row>
    <row r="47" spans="2:11" ht="15">
      <c r="B47" s="99"/>
      <c r="H47" s="86" t="s">
        <v>56</v>
      </c>
      <c r="I47" s="83">
        <v>4</v>
      </c>
      <c r="K47" s="83">
        <f>I47*J47</f>
        <v>0</v>
      </c>
    </row>
    <row r="48" spans="1:11" ht="18.75" customHeight="1">
      <c r="A48" s="78" t="s">
        <v>60</v>
      </c>
      <c r="B48" s="315" t="s">
        <v>104</v>
      </c>
      <c r="C48" s="315"/>
      <c r="D48" s="315"/>
      <c r="E48" s="315"/>
      <c r="F48" s="315"/>
      <c r="G48" s="315"/>
      <c r="H48" s="86"/>
      <c r="I48" s="83"/>
      <c r="K48" s="83"/>
    </row>
    <row r="49" spans="2:11" ht="15">
      <c r="B49" s="99" t="s">
        <v>84</v>
      </c>
      <c r="G49" s="83">
        <v>2.8</v>
      </c>
      <c r="H49" s="86"/>
      <c r="I49" s="83"/>
      <c r="K49" s="83"/>
    </row>
    <row r="50" spans="2:11" ht="15">
      <c r="B50" s="99" t="s">
        <v>102</v>
      </c>
      <c r="G50" s="83">
        <v>10.5</v>
      </c>
      <c r="H50" s="86"/>
      <c r="I50" s="83"/>
      <c r="K50" s="83"/>
    </row>
    <row r="51" spans="2:11" ht="15">
      <c r="B51" s="99" t="s">
        <v>78</v>
      </c>
      <c r="G51" s="83">
        <v>4</v>
      </c>
      <c r="H51" s="86"/>
      <c r="I51" s="83"/>
      <c r="K51" s="83"/>
    </row>
    <row r="52" spans="2:12" ht="15">
      <c r="B52" s="87"/>
      <c r="H52" s="86" t="s">
        <v>56</v>
      </c>
      <c r="I52" s="83">
        <f>SUM(G49:G51)</f>
        <v>17.3</v>
      </c>
      <c r="K52" s="83">
        <f>I52*J52</f>
        <v>0</v>
      </c>
      <c r="L52" s="50"/>
    </row>
    <row r="53" spans="1:11" ht="18" customHeight="1">
      <c r="A53" s="78" t="s">
        <v>47</v>
      </c>
      <c r="B53" s="315" t="s">
        <v>105</v>
      </c>
      <c r="C53" s="315"/>
      <c r="D53" s="315"/>
      <c r="E53" s="315"/>
      <c r="F53" s="315"/>
      <c r="G53" s="315"/>
      <c r="H53" s="86" t="s">
        <v>59</v>
      </c>
      <c r="I53" s="83">
        <v>150</v>
      </c>
      <c r="K53" s="83">
        <f>I53*J53</f>
        <v>0</v>
      </c>
    </row>
    <row r="54" spans="1:11" ht="33" customHeight="1">
      <c r="A54" s="78" t="s">
        <v>63</v>
      </c>
      <c r="B54" s="315" t="s">
        <v>106</v>
      </c>
      <c r="C54" s="315"/>
      <c r="D54" s="315"/>
      <c r="E54" s="315"/>
      <c r="F54" s="315"/>
      <c r="G54" s="315"/>
      <c r="H54" s="86" t="s">
        <v>59</v>
      </c>
      <c r="I54" s="83">
        <v>11</v>
      </c>
      <c r="K54" s="83">
        <f>I54*J54</f>
        <v>0</v>
      </c>
    </row>
    <row r="55" spans="1:11" ht="15">
      <c r="A55" s="78" t="s">
        <v>65</v>
      </c>
      <c r="B55" s="315" t="s">
        <v>186</v>
      </c>
      <c r="C55" s="315"/>
      <c r="D55" s="315"/>
      <c r="E55" s="315"/>
      <c r="F55" s="315"/>
      <c r="G55" s="315"/>
      <c r="H55" s="86"/>
      <c r="K55" s="83"/>
    </row>
    <row r="56" spans="2:11" ht="15">
      <c r="B56" s="99" t="s">
        <v>165</v>
      </c>
      <c r="G56" s="83">
        <v>32</v>
      </c>
      <c r="H56" s="86"/>
      <c r="K56" s="83"/>
    </row>
    <row r="57" spans="2:11" ht="15">
      <c r="B57" s="99" t="s">
        <v>185</v>
      </c>
      <c r="G57" s="83">
        <v>0</v>
      </c>
      <c r="H57" s="86"/>
      <c r="K57" s="83"/>
    </row>
    <row r="58" spans="2:11" ht="15">
      <c r="B58" s="99" t="s">
        <v>77</v>
      </c>
      <c r="G58" s="83">
        <v>0</v>
      </c>
      <c r="H58" s="86"/>
      <c r="K58" s="83"/>
    </row>
    <row r="59" spans="2:11" ht="15">
      <c r="B59" s="87"/>
      <c r="H59" s="86" t="s">
        <v>43</v>
      </c>
      <c r="I59" s="83">
        <v>32</v>
      </c>
      <c r="K59" s="83">
        <f>I59*J59</f>
        <v>0</v>
      </c>
    </row>
    <row r="60" spans="1:11" ht="18.75" customHeight="1">
      <c r="A60" s="78" t="s">
        <v>67</v>
      </c>
      <c r="B60" s="315" t="s">
        <v>107</v>
      </c>
      <c r="C60" s="315"/>
      <c r="D60" s="315"/>
      <c r="E60" s="315"/>
      <c r="F60" s="315"/>
      <c r="G60" s="315"/>
      <c r="H60" s="86" t="s">
        <v>108</v>
      </c>
      <c r="I60" s="83">
        <v>5300</v>
      </c>
      <c r="K60" s="83">
        <f>I60*J60</f>
        <v>0</v>
      </c>
    </row>
    <row r="61" spans="2:11" ht="15">
      <c r="B61" s="87"/>
      <c r="K61" s="83"/>
    </row>
    <row r="62" spans="1:11" ht="18" customHeight="1">
      <c r="A62" s="78" t="s">
        <v>69</v>
      </c>
      <c r="B62" s="315" t="s">
        <v>109</v>
      </c>
      <c r="C62" s="315"/>
      <c r="D62" s="315"/>
      <c r="E62" s="315"/>
      <c r="F62" s="315"/>
      <c r="G62" s="315"/>
      <c r="H62" s="86" t="s">
        <v>108</v>
      </c>
      <c r="I62" s="83">
        <v>3380</v>
      </c>
      <c r="K62" s="83">
        <f>I62*J62</f>
        <v>0</v>
      </c>
    </row>
    <row r="63" spans="2:11" ht="15">
      <c r="B63" s="87"/>
      <c r="I63" s="83"/>
      <c r="K63" s="83"/>
    </row>
    <row r="64" spans="1:11" ht="18" customHeight="1">
      <c r="A64" s="78" t="s">
        <v>71</v>
      </c>
      <c r="B64" s="315" t="s">
        <v>110</v>
      </c>
      <c r="C64" s="315"/>
      <c r="D64" s="315"/>
      <c r="E64" s="315"/>
      <c r="F64" s="315"/>
      <c r="G64" s="315"/>
      <c r="H64" s="86" t="s">
        <v>108</v>
      </c>
      <c r="I64" s="83">
        <v>5500</v>
      </c>
      <c r="K64" s="83">
        <f>I64*J64</f>
        <v>0</v>
      </c>
    </row>
    <row r="65" spans="2:11" ht="15">
      <c r="B65" s="87"/>
      <c r="I65" s="83"/>
      <c r="K65" s="83"/>
    </row>
    <row r="66" spans="1:11" ht="19.5" customHeight="1">
      <c r="A66" s="78" t="s">
        <v>112</v>
      </c>
      <c r="B66" s="315" t="s">
        <v>111</v>
      </c>
      <c r="C66" s="315"/>
      <c r="D66" s="315"/>
      <c r="E66" s="315"/>
      <c r="F66" s="315"/>
      <c r="G66" s="315"/>
      <c r="H66" s="86" t="s">
        <v>108</v>
      </c>
      <c r="I66" s="83">
        <v>350</v>
      </c>
      <c r="K66" s="83">
        <f>I66*J66</f>
        <v>0</v>
      </c>
    </row>
    <row r="67" spans="2:11" ht="15">
      <c r="B67" s="87"/>
      <c r="I67" s="83"/>
      <c r="K67" s="83"/>
    </row>
    <row r="68" spans="1:13" ht="18.75" customHeight="1">
      <c r="A68" s="78" t="s">
        <v>114</v>
      </c>
      <c r="B68" s="315" t="s">
        <v>113</v>
      </c>
      <c r="C68" s="315"/>
      <c r="D68" s="315"/>
      <c r="E68" s="315"/>
      <c r="F68" s="315"/>
      <c r="G68" s="315"/>
      <c r="H68" s="86" t="s">
        <v>108</v>
      </c>
      <c r="I68" s="83">
        <v>850</v>
      </c>
      <c r="K68" s="83">
        <f>I68*J68</f>
        <v>0</v>
      </c>
      <c r="M68" s="50"/>
    </row>
    <row r="69" spans="2:11" ht="15">
      <c r="B69" s="87"/>
      <c r="K69" s="83"/>
    </row>
    <row r="70" spans="1:11" ht="64.5" customHeight="1">
      <c r="A70" s="78" t="s">
        <v>160</v>
      </c>
      <c r="B70" s="315" t="s">
        <v>115</v>
      </c>
      <c r="C70" s="315"/>
      <c r="D70" s="315"/>
      <c r="E70" s="315"/>
      <c r="F70" s="315"/>
      <c r="G70" s="315"/>
      <c r="H70" s="86" t="s">
        <v>59</v>
      </c>
      <c r="I70" s="83">
        <v>104</v>
      </c>
      <c r="K70" s="83">
        <f>I70*J70</f>
        <v>0</v>
      </c>
    </row>
    <row r="71" ht="15.75" thickBot="1">
      <c r="B71" s="87"/>
    </row>
    <row r="72" spans="1:11" s="103" customFormat="1" ht="16.5" thickBot="1">
      <c r="A72" s="95"/>
      <c r="B72" s="106" t="s">
        <v>116</v>
      </c>
      <c r="C72" s="107"/>
      <c r="D72" s="107"/>
      <c r="E72" s="107"/>
      <c r="F72" s="107"/>
      <c r="G72" s="107"/>
      <c r="H72" s="97"/>
      <c r="I72" s="97"/>
      <c r="J72" s="276"/>
      <c r="K72" s="98">
        <f>SUM(K10:K71)</f>
        <v>0</v>
      </c>
    </row>
    <row r="73" ht="15">
      <c r="B73" s="87"/>
    </row>
    <row r="74" spans="2:7" ht="15">
      <c r="B74" s="78"/>
      <c r="C74" s="78"/>
      <c r="D74" s="78"/>
      <c r="E74" s="78"/>
      <c r="F74" s="78"/>
      <c r="G74" s="78"/>
    </row>
    <row r="75" spans="2:7" ht="15">
      <c r="B75" s="78"/>
      <c r="C75" s="78"/>
      <c r="D75" s="78"/>
      <c r="E75" s="78"/>
      <c r="F75" s="78"/>
      <c r="G75" s="78"/>
    </row>
    <row r="76" spans="2:7" ht="15">
      <c r="B76" s="78"/>
      <c r="C76" s="78"/>
      <c r="D76" s="78"/>
      <c r="E76" s="78"/>
      <c r="F76" s="78"/>
      <c r="G76" s="78"/>
    </row>
    <row r="77" spans="2:7" ht="15">
      <c r="B77" s="78"/>
      <c r="C77" s="78"/>
      <c r="D77" s="78"/>
      <c r="E77" s="78"/>
      <c r="F77" s="78"/>
      <c r="G77" s="78"/>
    </row>
  </sheetData>
  <sheetProtection password="FF0D" sheet="1"/>
  <mergeCells count="17">
    <mergeCell ref="B44:G44"/>
    <mergeCell ref="B48:G48"/>
    <mergeCell ref="B6:G6"/>
    <mergeCell ref="B8:G8"/>
    <mergeCell ref="B7:G7"/>
    <mergeCell ref="B10:G10"/>
    <mergeCell ref="B23:G23"/>
    <mergeCell ref="B32:G32"/>
    <mergeCell ref="B53:G53"/>
    <mergeCell ref="B70:G70"/>
    <mergeCell ref="B54:G54"/>
    <mergeCell ref="B60:G60"/>
    <mergeCell ref="B62:G62"/>
    <mergeCell ref="B64:G64"/>
    <mergeCell ref="B66:G66"/>
    <mergeCell ref="B68:G68"/>
    <mergeCell ref="B55:G55"/>
  </mergeCells>
  <printOptions/>
  <pageMargins left="0.9055555555555556" right="0.7083333333333334" top="1.1416666666666666" bottom="0.7486111111111111" header="0.5118055555555555" footer="0.31527777777777777"/>
  <pageSetup horizontalDpi="300" verticalDpi="300" orientation="portrait" paperSize="9" scale="74" r:id="rId1"/>
  <headerFooter alignWithMargins="0">
    <oddFooter>&amp;C00-049Stran &amp;P od &amp;N</oddFooter>
  </headerFooter>
</worksheet>
</file>

<file path=xl/worksheets/sheet6.xml><?xml version="1.0" encoding="utf-8"?>
<worksheet xmlns="http://schemas.openxmlformats.org/spreadsheetml/2006/main" xmlns:r="http://schemas.openxmlformats.org/officeDocument/2006/relationships">
  <sheetPr codeName="List5">
    <tabColor indexed="13"/>
  </sheetPr>
  <dimension ref="A1:I33"/>
  <sheetViews>
    <sheetView view="pageBreakPreview" zoomScaleSheetLayoutView="100" zoomScalePageLayoutView="0" workbookViewId="0" topLeftCell="A1">
      <selection activeCell="E8" sqref="E8"/>
    </sheetView>
  </sheetViews>
  <sheetFormatPr defaultColWidth="9.140625" defaultRowHeight="15"/>
  <cols>
    <col min="1" max="1" width="4.57421875" style="78" customWidth="1"/>
    <col min="2" max="2" width="41.57421875" style="1" customWidth="1"/>
    <col min="3" max="3" width="6.8515625" style="1" customWidth="1"/>
    <col min="4" max="4" width="7.28125" style="1" customWidth="1"/>
    <col min="5" max="5" width="7.7109375" style="1" customWidth="1"/>
    <col min="6" max="6" width="11.140625" style="282" customWidth="1"/>
    <col min="7" max="7" width="13.140625" style="79" customWidth="1"/>
    <col min="8" max="8" width="6.140625" style="79" customWidth="1"/>
    <col min="9" max="9" width="9.28125" style="1" customWidth="1"/>
    <col min="10" max="16384" width="9.140625" style="1" customWidth="1"/>
  </cols>
  <sheetData>
    <row r="1" spans="1:3" ht="15.75">
      <c r="A1" s="16" t="s">
        <v>41</v>
      </c>
      <c r="B1" s="60" t="s">
        <v>6</v>
      </c>
      <c r="C1" s="33"/>
    </row>
    <row r="2" spans="1:3" ht="15">
      <c r="A2" s="80"/>
      <c r="B2" s="81"/>
      <c r="C2" s="84"/>
    </row>
    <row r="3" spans="1:3" ht="15.75">
      <c r="A3" s="18" t="s">
        <v>15</v>
      </c>
      <c r="B3" s="85" t="s">
        <v>16</v>
      </c>
      <c r="C3" s="84"/>
    </row>
    <row r="4" spans="1:3" ht="15.75">
      <c r="A4" s="18"/>
      <c r="B4" s="163" t="s">
        <v>117</v>
      </c>
      <c r="C4" s="84"/>
    </row>
    <row r="5" spans="1:7" ht="30" customHeight="1">
      <c r="A5" s="11"/>
      <c r="B5" s="162" t="s">
        <v>118</v>
      </c>
      <c r="C5" s="158"/>
      <c r="D5" s="158"/>
      <c r="E5" s="158"/>
      <c r="G5" s="88"/>
    </row>
    <row r="6" spans="1:8" ht="32.25" customHeight="1">
      <c r="A6" s="11"/>
      <c r="B6" s="162" t="s">
        <v>119</v>
      </c>
      <c r="C6" s="158"/>
      <c r="D6" s="158"/>
      <c r="E6" s="158"/>
      <c r="G6" s="88"/>
      <c r="H6" s="88"/>
    </row>
    <row r="7" spans="1:8" ht="51" customHeight="1">
      <c r="A7" s="11"/>
      <c r="B7" s="162" t="s">
        <v>120</v>
      </c>
      <c r="C7" s="158"/>
      <c r="D7" s="105"/>
      <c r="E7" s="105"/>
      <c r="G7" s="88"/>
      <c r="H7" s="88"/>
    </row>
    <row r="8" spans="1:9" ht="90">
      <c r="A8" s="11"/>
      <c r="B8" s="162" t="s">
        <v>211</v>
      </c>
      <c r="C8" s="105"/>
      <c r="D8" s="105"/>
      <c r="E8" s="105"/>
      <c r="G8" s="88"/>
      <c r="H8" s="88"/>
      <c r="I8" s="88"/>
    </row>
    <row r="9" spans="2:3" ht="60">
      <c r="B9" s="105" t="s">
        <v>209</v>
      </c>
      <c r="C9" s="105"/>
    </row>
    <row r="10" spans="1:8" ht="78" customHeight="1">
      <c r="A10" s="78" t="s">
        <v>42</v>
      </c>
      <c r="B10" s="105" t="s">
        <v>193</v>
      </c>
      <c r="C10" s="105"/>
      <c r="D10" s="86"/>
      <c r="E10" s="83"/>
      <c r="G10" s="100"/>
      <c r="H10" s="100"/>
    </row>
    <row r="11" spans="2:8" ht="15">
      <c r="B11" s="99" t="s">
        <v>85</v>
      </c>
      <c r="C11" s="83">
        <v>55</v>
      </c>
      <c r="D11" s="83"/>
      <c r="E11" s="83"/>
      <c r="G11" s="100"/>
      <c r="H11" s="100"/>
    </row>
    <row r="12" spans="2:8" ht="15">
      <c r="B12" s="99" t="s">
        <v>77</v>
      </c>
      <c r="C12" s="83">
        <v>0</v>
      </c>
      <c r="D12" s="83"/>
      <c r="E12" s="83"/>
      <c r="G12" s="100"/>
      <c r="H12" s="100"/>
    </row>
    <row r="13" spans="2:8" ht="15">
      <c r="B13" s="99" t="s">
        <v>121</v>
      </c>
      <c r="C13" s="83">
        <v>25</v>
      </c>
      <c r="D13" s="83"/>
      <c r="E13" s="83"/>
      <c r="G13" s="100"/>
      <c r="H13" s="100"/>
    </row>
    <row r="14" spans="2:8" ht="15">
      <c r="B14" s="108"/>
      <c r="C14" s="83"/>
      <c r="D14" s="109" t="s">
        <v>59</v>
      </c>
      <c r="E14" s="83">
        <v>80</v>
      </c>
      <c r="G14" s="100">
        <f>E14*F14</f>
        <v>0</v>
      </c>
      <c r="H14" s="100"/>
    </row>
    <row r="15" spans="1:8" ht="63.75" customHeight="1">
      <c r="A15" s="78" t="s">
        <v>44</v>
      </c>
      <c r="B15" s="105" t="s">
        <v>194</v>
      </c>
      <c r="C15" s="105"/>
      <c r="D15" s="86"/>
      <c r="E15" s="83"/>
      <c r="G15" s="100"/>
      <c r="H15" s="100"/>
    </row>
    <row r="16" spans="2:8" ht="15">
      <c r="B16" s="99" t="s">
        <v>85</v>
      </c>
      <c r="C16" s="83">
        <v>61</v>
      </c>
      <c r="D16" s="83"/>
      <c r="E16" s="83"/>
      <c r="G16" s="100"/>
      <c r="H16" s="100"/>
    </row>
    <row r="17" spans="2:8" ht="15">
      <c r="B17" s="99" t="s">
        <v>77</v>
      </c>
      <c r="C17" s="83">
        <v>0</v>
      </c>
      <c r="D17" s="83"/>
      <c r="E17" s="83"/>
      <c r="G17" s="100"/>
      <c r="H17" s="100"/>
    </row>
    <row r="18" spans="2:8" ht="15">
      <c r="B18" s="108"/>
      <c r="C18" s="83"/>
      <c r="D18" s="109" t="s">
        <v>59</v>
      </c>
      <c r="E18" s="83">
        <v>61</v>
      </c>
      <c r="G18" s="100">
        <f aca="true" t="shared" si="0" ref="G18:G29">E18*F18</f>
        <v>0</v>
      </c>
      <c r="H18" s="100"/>
    </row>
    <row r="19" spans="1:8" ht="18" customHeight="1">
      <c r="A19" s="78" t="s">
        <v>54</v>
      </c>
      <c r="B19" s="105" t="s">
        <v>122</v>
      </c>
      <c r="C19" s="105"/>
      <c r="D19" s="109"/>
      <c r="E19" s="83"/>
      <c r="G19" s="100"/>
      <c r="H19" s="100"/>
    </row>
    <row r="20" spans="2:8" ht="15">
      <c r="B20" s="99" t="s">
        <v>85</v>
      </c>
      <c r="C20" s="83">
        <v>61</v>
      </c>
      <c r="D20" s="109"/>
      <c r="E20" s="83"/>
      <c r="G20" s="100"/>
      <c r="H20" s="100"/>
    </row>
    <row r="21" spans="2:8" ht="15">
      <c r="B21" s="99" t="s">
        <v>77</v>
      </c>
      <c r="C21" s="83">
        <v>0</v>
      </c>
      <c r="D21" s="109"/>
      <c r="E21" s="83"/>
      <c r="G21" s="100"/>
      <c r="H21" s="100"/>
    </row>
    <row r="22" spans="2:8" ht="15">
      <c r="B22" s="108"/>
      <c r="C22" s="78"/>
      <c r="D22" s="109" t="s">
        <v>59</v>
      </c>
      <c r="E22" s="83">
        <v>61</v>
      </c>
      <c r="G22" s="100">
        <f t="shared" si="0"/>
        <v>0</v>
      </c>
      <c r="H22" s="100"/>
    </row>
    <row r="23" spans="1:7" ht="79.5" customHeight="1">
      <c r="A23" s="78" t="s">
        <v>57</v>
      </c>
      <c r="B23" s="105" t="s">
        <v>123</v>
      </c>
      <c r="C23" s="105"/>
      <c r="D23" s="109"/>
      <c r="E23" s="83"/>
      <c r="G23" s="100"/>
    </row>
    <row r="24" spans="4:7" ht="15">
      <c r="D24" s="109" t="s">
        <v>59</v>
      </c>
      <c r="E24" s="83">
        <v>30</v>
      </c>
      <c r="G24" s="100">
        <f t="shared" si="0"/>
        <v>0</v>
      </c>
    </row>
    <row r="25" spans="1:7" ht="48" customHeight="1">
      <c r="A25" s="78" t="s">
        <v>60</v>
      </c>
      <c r="B25" s="164" t="s">
        <v>210</v>
      </c>
      <c r="C25" s="105"/>
      <c r="D25" s="105"/>
      <c r="E25" s="105"/>
      <c r="G25" s="105"/>
    </row>
    <row r="26" spans="4:7" ht="15">
      <c r="D26" s="109" t="s">
        <v>56</v>
      </c>
      <c r="E26" s="83">
        <v>20</v>
      </c>
      <c r="G26" s="100">
        <f t="shared" si="0"/>
        <v>0</v>
      </c>
    </row>
    <row r="27" spans="1:7" ht="48.75" customHeight="1">
      <c r="A27" s="78" t="s">
        <v>47</v>
      </c>
      <c r="B27" s="105" t="s">
        <v>124</v>
      </c>
      <c r="C27" s="105"/>
      <c r="D27" s="109"/>
      <c r="E27" s="83"/>
      <c r="G27" s="100"/>
    </row>
    <row r="28" spans="4:7" ht="15">
      <c r="D28" s="109" t="s">
        <v>56</v>
      </c>
      <c r="E28" s="83">
        <v>0.7</v>
      </c>
      <c r="G28" s="100">
        <f t="shared" si="0"/>
        <v>0</v>
      </c>
    </row>
    <row r="29" spans="1:8" ht="47.25" customHeight="1">
      <c r="A29" s="11" t="s">
        <v>63</v>
      </c>
      <c r="B29" s="105" t="s">
        <v>125</v>
      </c>
      <c r="C29" s="105"/>
      <c r="D29" s="110" t="s">
        <v>94</v>
      </c>
      <c r="E29" s="83">
        <v>30</v>
      </c>
      <c r="G29" s="100">
        <f t="shared" si="0"/>
        <v>0</v>
      </c>
      <c r="H29" s="100"/>
    </row>
    <row r="30" ht="15">
      <c r="G30" s="100"/>
    </row>
    <row r="31" spans="1:7" ht="45.75" customHeight="1">
      <c r="A31" s="78" t="s">
        <v>65</v>
      </c>
      <c r="B31" s="105" t="s">
        <v>195</v>
      </c>
      <c r="D31" s="110" t="s">
        <v>43</v>
      </c>
      <c r="E31" s="83">
        <v>13</v>
      </c>
      <c r="G31" s="100">
        <f>E31*F31</f>
        <v>0</v>
      </c>
    </row>
    <row r="32" ht="15.75" thickBot="1"/>
    <row r="33" spans="1:7" s="103" customFormat="1" ht="16.5" thickBot="1">
      <c r="A33" s="95"/>
      <c r="B33" s="106" t="s">
        <v>126</v>
      </c>
      <c r="C33" s="107"/>
      <c r="D33" s="97"/>
      <c r="E33" s="97"/>
      <c r="F33" s="276"/>
      <c r="G33" s="102">
        <f>SUM(G11:G31)</f>
        <v>0</v>
      </c>
    </row>
  </sheetData>
  <sheetProtection password="F0CD" sheet="1"/>
  <printOptions/>
  <pageMargins left="0.9055555555555556" right="0.7083333333333334" top="1.1416666666666666" bottom="0.7486111111111111" header="0.5118055555555555" footer="0.31527777777777777"/>
  <pageSetup horizontalDpi="300" verticalDpi="300" orientation="portrait" paperSize="9" scale="72" r:id="rId1"/>
  <headerFooter alignWithMargins="0">
    <oddFooter>&amp;C00-048Stran &amp;P od &amp;N</oddFooter>
  </headerFooter>
</worksheet>
</file>

<file path=xl/worksheets/sheet7.xml><?xml version="1.0" encoding="utf-8"?>
<worksheet xmlns="http://schemas.openxmlformats.org/spreadsheetml/2006/main" xmlns:r="http://schemas.openxmlformats.org/officeDocument/2006/relationships">
  <sheetPr>
    <tabColor indexed="13"/>
  </sheetPr>
  <dimension ref="A1:F8"/>
  <sheetViews>
    <sheetView view="pageBreakPreview" zoomScaleSheetLayoutView="100" zoomScalePageLayoutView="0" workbookViewId="0" topLeftCell="A1">
      <selection activeCell="D5" sqref="D5"/>
    </sheetView>
  </sheetViews>
  <sheetFormatPr defaultColWidth="9.140625" defaultRowHeight="15"/>
  <cols>
    <col min="1" max="1" width="3.8515625" style="1" customWidth="1"/>
    <col min="2" max="2" width="31.421875" style="1" customWidth="1"/>
    <col min="3" max="3" width="7.421875" style="92" customWidth="1"/>
    <col min="4" max="4" width="10.57421875" style="92" customWidth="1"/>
    <col min="5" max="5" width="10.421875" style="283" customWidth="1"/>
    <col min="6" max="6" width="13.00390625" style="2" customWidth="1"/>
    <col min="7" max="7" width="0.42578125" style="1" hidden="1" customWidth="1"/>
    <col min="8" max="8" width="9.140625" style="1" customWidth="1"/>
    <col min="9" max="9" width="7.7109375" style="1" customWidth="1"/>
    <col min="10" max="10" width="8.140625" style="1" customWidth="1"/>
    <col min="11" max="11" width="10.7109375" style="1" customWidth="1"/>
    <col min="12" max="16384" width="9.140625" style="1" customWidth="1"/>
  </cols>
  <sheetData>
    <row r="1" spans="1:4" ht="15.75">
      <c r="A1" s="16" t="s">
        <v>41</v>
      </c>
      <c r="B1" s="60" t="s">
        <v>6</v>
      </c>
      <c r="D1" s="32"/>
    </row>
    <row r="3" spans="1:6" ht="15.75">
      <c r="A3" s="18" t="s">
        <v>17</v>
      </c>
      <c r="B3" s="111" t="s">
        <v>127</v>
      </c>
      <c r="C3" s="32"/>
      <c r="D3" s="61"/>
      <c r="E3" s="284"/>
      <c r="F3" s="20"/>
    </row>
    <row r="4" spans="1:6" ht="15">
      <c r="A4" s="112"/>
      <c r="B4" s="113"/>
      <c r="C4" s="114"/>
      <c r="D4" s="115"/>
      <c r="E4" s="285"/>
      <c r="F4" s="116"/>
    </row>
    <row r="5" spans="1:6" ht="156" customHeight="1">
      <c r="A5" s="112" t="s">
        <v>42</v>
      </c>
      <c r="B5" s="113" t="s">
        <v>349</v>
      </c>
      <c r="C5" s="114" t="s">
        <v>56</v>
      </c>
      <c r="D5" s="115">
        <v>26</v>
      </c>
      <c r="E5" s="285"/>
      <c r="F5" s="116">
        <f>+D5*E5</f>
        <v>0</v>
      </c>
    </row>
    <row r="6" spans="1:6" ht="15">
      <c r="A6" s="112"/>
      <c r="B6" s="113"/>
      <c r="C6" s="114"/>
      <c r="D6" s="115"/>
      <c r="E6" s="285"/>
      <c r="F6" s="116"/>
    </row>
    <row r="7" spans="1:6" ht="15">
      <c r="A7" s="80"/>
      <c r="B7" s="117"/>
      <c r="C7" s="86"/>
      <c r="D7" s="118"/>
      <c r="E7" s="279"/>
      <c r="F7" s="100"/>
    </row>
    <row r="8" spans="1:6" ht="15.75">
      <c r="A8" s="80"/>
      <c r="B8" s="119" t="s">
        <v>128</v>
      </c>
      <c r="C8" s="120"/>
      <c r="D8" s="121"/>
      <c r="E8" s="286"/>
      <c r="F8" s="122">
        <f>SUM(F4:F6)</f>
        <v>0</v>
      </c>
    </row>
  </sheetData>
  <sheetProtection password="FF0D" sheet="1"/>
  <printOptions/>
  <pageMargins left="0.7" right="0.7" top="0.75" bottom="0.75" header="0.5118055555555555" footer="0.5118055555555555"/>
  <pageSetup horizontalDpi="300" verticalDpi="300" orientation="portrait" paperSize="9" scale="99" r:id="rId1"/>
</worksheet>
</file>

<file path=xl/worksheets/sheet8.xml><?xml version="1.0" encoding="utf-8"?>
<worksheet xmlns="http://schemas.openxmlformats.org/spreadsheetml/2006/main" xmlns:r="http://schemas.openxmlformats.org/officeDocument/2006/relationships">
  <sheetPr>
    <tabColor indexed="13"/>
  </sheetPr>
  <dimension ref="A1:F70"/>
  <sheetViews>
    <sheetView view="pageBreakPreview" zoomScaleSheetLayoutView="100" zoomScalePageLayoutView="0" workbookViewId="0" topLeftCell="A1">
      <selection activeCell="B6" sqref="B6"/>
    </sheetView>
  </sheetViews>
  <sheetFormatPr defaultColWidth="9.140625" defaultRowHeight="15"/>
  <cols>
    <col min="1" max="1" width="3.57421875" style="123" customWidth="1"/>
    <col min="2" max="2" width="58.7109375" style="124" customWidth="1"/>
    <col min="3" max="3" width="6.57421875" style="125" customWidth="1"/>
    <col min="4" max="4" width="9.28125" style="126" customWidth="1"/>
    <col min="5" max="5" width="10.421875" style="127" customWidth="1"/>
    <col min="6" max="6" width="13.140625" style="127" customWidth="1"/>
    <col min="7" max="7" width="6.57421875" style="124" customWidth="1"/>
    <col min="8" max="8" width="9.140625" style="124" customWidth="1"/>
    <col min="9" max="9" width="7.7109375" style="124" customWidth="1"/>
    <col min="10" max="10" width="8.140625" style="124" customWidth="1"/>
    <col min="11" max="11" width="10.7109375" style="124" customWidth="1"/>
    <col min="12" max="16384" width="9.140625" style="124" customWidth="1"/>
  </cols>
  <sheetData>
    <row r="1" spans="1:6" s="129" customFormat="1" ht="15.75">
      <c r="A1" s="16" t="s">
        <v>41</v>
      </c>
      <c r="B1" s="60" t="s">
        <v>6</v>
      </c>
      <c r="C1" s="128"/>
      <c r="D1" s="32"/>
      <c r="E1" s="128"/>
      <c r="F1" s="128"/>
    </row>
    <row r="2" spans="3:6" s="1" customFormat="1" ht="15">
      <c r="C2" s="92"/>
      <c r="D2" s="92"/>
      <c r="E2" s="92"/>
      <c r="F2" s="92"/>
    </row>
    <row r="3" spans="1:6" s="135" customFormat="1" ht="15.75">
      <c r="A3" s="130" t="s">
        <v>19</v>
      </c>
      <c r="B3" s="131" t="s">
        <v>20</v>
      </c>
      <c r="C3" s="132"/>
      <c r="D3" s="133"/>
      <c r="E3" s="134"/>
      <c r="F3" s="134"/>
    </row>
    <row r="4" spans="2:6" ht="15">
      <c r="B4" s="136"/>
      <c r="E4" s="318"/>
      <c r="F4" s="318"/>
    </row>
    <row r="5" spans="1:6" ht="30" customHeight="1">
      <c r="A5" s="123" t="s">
        <v>42</v>
      </c>
      <c r="B5" s="137" t="s">
        <v>216</v>
      </c>
      <c r="E5" s="287"/>
      <c r="F5" s="138"/>
    </row>
    <row r="6" spans="2:6" ht="30">
      <c r="B6" s="137" t="s">
        <v>129</v>
      </c>
      <c r="E6" s="287"/>
      <c r="F6" s="138"/>
    </row>
    <row r="7" spans="2:6" ht="15">
      <c r="B7" s="137" t="s">
        <v>130</v>
      </c>
      <c r="C7" s="125" t="s">
        <v>131</v>
      </c>
      <c r="D7" s="126">
        <v>0</v>
      </c>
      <c r="E7" s="288"/>
      <c r="F7" s="138">
        <f>D7*E7</f>
        <v>0</v>
      </c>
    </row>
    <row r="8" spans="2:6" ht="15">
      <c r="B8" s="137" t="s">
        <v>132</v>
      </c>
      <c r="C8" s="125" t="s">
        <v>131</v>
      </c>
      <c r="D8" s="126">
        <v>0</v>
      </c>
      <c r="E8" s="288"/>
      <c r="F8" s="138">
        <f aca="true" t="shared" si="0" ref="F8:F67">D8*E8</f>
        <v>0</v>
      </c>
    </row>
    <row r="9" spans="2:6" ht="15">
      <c r="B9" s="137" t="s">
        <v>133</v>
      </c>
      <c r="C9" s="125" t="s">
        <v>131</v>
      </c>
      <c r="D9" s="126">
        <v>1</v>
      </c>
      <c r="E9" s="288"/>
      <c r="F9" s="138">
        <f t="shared" si="0"/>
        <v>0</v>
      </c>
    </row>
    <row r="10" spans="2:6" ht="15">
      <c r="B10" s="137" t="s">
        <v>134</v>
      </c>
      <c r="C10" s="125" t="s">
        <v>131</v>
      </c>
      <c r="D10" s="126">
        <v>1</v>
      </c>
      <c r="E10" s="288"/>
      <c r="F10" s="138">
        <f t="shared" si="0"/>
        <v>0</v>
      </c>
    </row>
    <row r="11" spans="2:6" ht="15">
      <c r="B11" s="137" t="s">
        <v>135</v>
      </c>
      <c r="C11" s="125" t="s">
        <v>131</v>
      </c>
      <c r="D11" s="126">
        <v>1</v>
      </c>
      <c r="E11" s="288"/>
      <c r="F11" s="138">
        <f t="shared" si="0"/>
        <v>0</v>
      </c>
    </row>
    <row r="12" spans="2:6" ht="15">
      <c r="B12" s="137"/>
      <c r="E12" s="288"/>
      <c r="F12" s="138"/>
    </row>
    <row r="13" spans="1:6" ht="15">
      <c r="A13" s="123" t="s">
        <v>44</v>
      </c>
      <c r="B13" s="137" t="s">
        <v>136</v>
      </c>
      <c r="C13" s="125" t="s">
        <v>131</v>
      </c>
      <c r="D13" s="126">
        <v>3</v>
      </c>
      <c r="E13" s="288"/>
      <c r="F13" s="138">
        <f t="shared" si="0"/>
        <v>0</v>
      </c>
    </row>
    <row r="14" spans="5:6" ht="15">
      <c r="E14" s="288"/>
      <c r="F14" s="138"/>
    </row>
    <row r="15" spans="1:6" ht="30">
      <c r="A15" s="123" t="s">
        <v>54</v>
      </c>
      <c r="B15" s="139" t="s">
        <v>137</v>
      </c>
      <c r="E15" s="288"/>
      <c r="F15" s="138"/>
    </row>
    <row r="16" spans="2:6" ht="15">
      <c r="B16" s="139" t="s">
        <v>138</v>
      </c>
      <c r="C16" s="125" t="s">
        <v>94</v>
      </c>
      <c r="D16" s="126">
        <v>55.7</v>
      </c>
      <c r="E16" s="288"/>
      <c r="F16" s="138">
        <f t="shared" si="0"/>
        <v>0</v>
      </c>
    </row>
    <row r="17" spans="2:6" ht="15">
      <c r="B17" s="139" t="s">
        <v>139</v>
      </c>
      <c r="C17" s="125" t="s">
        <v>94</v>
      </c>
      <c r="D17" s="126">
        <v>0</v>
      </c>
      <c r="E17" s="288"/>
      <c r="F17" s="138">
        <f t="shared" si="0"/>
        <v>0</v>
      </c>
    </row>
    <row r="18" spans="2:6" ht="15">
      <c r="B18" s="139" t="s">
        <v>140</v>
      </c>
      <c r="C18" s="125" t="s">
        <v>94</v>
      </c>
      <c r="D18" s="126">
        <v>0</v>
      </c>
      <c r="E18" s="288"/>
      <c r="F18" s="138">
        <f t="shared" si="0"/>
        <v>0</v>
      </c>
    </row>
    <row r="19" spans="2:6" ht="15">
      <c r="B19" s="139" t="s">
        <v>141</v>
      </c>
      <c r="C19" s="125" t="s">
        <v>94</v>
      </c>
      <c r="D19" s="126">
        <v>8.6</v>
      </c>
      <c r="E19" s="288"/>
      <c r="F19" s="138">
        <f t="shared" si="0"/>
        <v>0</v>
      </c>
    </row>
    <row r="20" spans="2:6" ht="15">
      <c r="B20" s="139" t="s">
        <v>142</v>
      </c>
      <c r="C20" s="125" t="s">
        <v>94</v>
      </c>
      <c r="D20" s="126">
        <v>0</v>
      </c>
      <c r="E20" s="288"/>
      <c r="F20" s="138">
        <f t="shared" si="0"/>
        <v>0</v>
      </c>
    </row>
    <row r="21" spans="2:6" ht="15">
      <c r="B21" s="139" t="s">
        <v>143</v>
      </c>
      <c r="C21" s="125" t="s">
        <v>94</v>
      </c>
      <c r="D21" s="126">
        <v>7</v>
      </c>
      <c r="E21" s="288"/>
      <c r="F21" s="138">
        <f t="shared" si="0"/>
        <v>0</v>
      </c>
    </row>
    <row r="22" spans="2:6" ht="15">
      <c r="B22" s="139" t="s">
        <v>144</v>
      </c>
      <c r="C22" s="125" t="s">
        <v>94</v>
      </c>
      <c r="D22" s="126">
        <v>0</v>
      </c>
      <c r="E22" s="288"/>
      <c r="F22" s="138">
        <f t="shared" si="0"/>
        <v>0</v>
      </c>
    </row>
    <row r="23" spans="2:6" ht="15">
      <c r="B23" s="139"/>
      <c r="E23" s="288"/>
      <c r="F23" s="138"/>
    </row>
    <row r="24" spans="1:6" ht="30">
      <c r="A24" s="123" t="s">
        <v>57</v>
      </c>
      <c r="B24" s="139" t="s">
        <v>204</v>
      </c>
      <c r="E24" s="288"/>
      <c r="F24" s="138"/>
    </row>
    <row r="25" spans="2:6" ht="15">
      <c r="B25" s="139" t="s">
        <v>145</v>
      </c>
      <c r="C25" s="125" t="s">
        <v>43</v>
      </c>
      <c r="D25" s="126">
        <v>7</v>
      </c>
      <c r="E25" s="288"/>
      <c r="F25" s="138">
        <f t="shared" si="0"/>
        <v>0</v>
      </c>
    </row>
    <row r="26" spans="2:6" ht="15">
      <c r="B26" s="139" t="s">
        <v>146</v>
      </c>
      <c r="C26" s="125" t="s">
        <v>43</v>
      </c>
      <c r="D26" s="126">
        <v>0</v>
      </c>
      <c r="E26" s="288"/>
      <c r="F26" s="138">
        <f t="shared" si="0"/>
        <v>0</v>
      </c>
    </row>
    <row r="27" spans="2:6" ht="15">
      <c r="B27" s="139" t="s">
        <v>147</v>
      </c>
      <c r="C27" s="125" t="s">
        <v>43</v>
      </c>
      <c r="D27" s="126">
        <v>0</v>
      </c>
      <c r="E27" s="288"/>
      <c r="F27" s="138">
        <f t="shared" si="0"/>
        <v>0</v>
      </c>
    </row>
    <row r="28" spans="2:6" ht="15">
      <c r="B28" s="139"/>
      <c r="E28" s="288"/>
      <c r="F28" s="138">
        <f t="shared" si="0"/>
        <v>0</v>
      </c>
    </row>
    <row r="29" spans="1:6" ht="30">
      <c r="A29" s="123" t="s">
        <v>60</v>
      </c>
      <c r="B29" s="139" t="s">
        <v>148</v>
      </c>
      <c r="E29" s="288"/>
      <c r="F29" s="138"/>
    </row>
    <row r="30" spans="2:6" ht="15">
      <c r="B30" s="139" t="s">
        <v>149</v>
      </c>
      <c r="C30" s="125" t="s">
        <v>43</v>
      </c>
      <c r="D30" s="126">
        <v>1</v>
      </c>
      <c r="E30" s="288"/>
      <c r="F30" s="138">
        <f t="shared" si="0"/>
        <v>0</v>
      </c>
    </row>
    <row r="31" spans="2:6" ht="15">
      <c r="B31" s="139"/>
      <c r="E31" s="288"/>
      <c r="F31" s="138"/>
    </row>
    <row r="32" spans="1:6" ht="30">
      <c r="A32" s="123" t="s">
        <v>47</v>
      </c>
      <c r="B32" s="139" t="s">
        <v>150</v>
      </c>
      <c r="E32" s="288"/>
      <c r="F32" s="138"/>
    </row>
    <row r="33" spans="2:6" ht="15">
      <c r="B33" s="139" t="s">
        <v>149</v>
      </c>
      <c r="C33" s="125" t="s">
        <v>43</v>
      </c>
      <c r="D33" s="126">
        <v>3</v>
      </c>
      <c r="E33" s="288"/>
      <c r="F33" s="138">
        <f t="shared" si="0"/>
        <v>0</v>
      </c>
    </row>
    <row r="34" spans="2:6" ht="15">
      <c r="B34" s="139" t="s">
        <v>151</v>
      </c>
      <c r="C34" s="125" t="s">
        <v>43</v>
      </c>
      <c r="D34" s="126">
        <v>0</v>
      </c>
      <c r="E34" s="288"/>
      <c r="F34" s="138">
        <f t="shared" si="0"/>
        <v>0</v>
      </c>
    </row>
    <row r="35" spans="2:6" ht="15">
      <c r="B35" s="139"/>
      <c r="E35" s="288"/>
      <c r="F35" s="138"/>
    </row>
    <row r="36" spans="1:6" ht="30">
      <c r="A36" s="123" t="s">
        <v>63</v>
      </c>
      <c r="B36" s="139" t="s">
        <v>152</v>
      </c>
      <c r="E36" s="288"/>
      <c r="F36" s="138"/>
    </row>
    <row r="37" spans="2:6" ht="15">
      <c r="B37" s="139" t="s">
        <v>151</v>
      </c>
      <c r="C37" s="125" t="s">
        <v>43</v>
      </c>
      <c r="D37" s="126">
        <v>0</v>
      </c>
      <c r="E37" s="288"/>
      <c r="F37" s="138">
        <f t="shared" si="0"/>
        <v>0</v>
      </c>
    </row>
    <row r="38" spans="2:6" ht="15">
      <c r="B38" s="139" t="s">
        <v>153</v>
      </c>
      <c r="C38" s="125" t="s">
        <v>43</v>
      </c>
      <c r="D38" s="126">
        <v>0</v>
      </c>
      <c r="E38" s="288"/>
      <c r="F38" s="138">
        <f t="shared" si="0"/>
        <v>0</v>
      </c>
    </row>
    <row r="39" spans="2:6" ht="15">
      <c r="B39" s="139"/>
      <c r="E39" s="288"/>
      <c r="F39" s="138"/>
    </row>
    <row r="40" spans="1:6" ht="30">
      <c r="A40" s="123" t="s">
        <v>65</v>
      </c>
      <c r="B40" s="139" t="s">
        <v>154</v>
      </c>
      <c r="E40" s="288"/>
      <c r="F40" s="138"/>
    </row>
    <row r="41" spans="2:6" ht="15">
      <c r="B41" s="139" t="s">
        <v>153</v>
      </c>
      <c r="C41" s="125" t="s">
        <v>43</v>
      </c>
      <c r="D41" s="126">
        <v>0</v>
      </c>
      <c r="E41" s="288"/>
      <c r="F41" s="138">
        <f t="shared" si="0"/>
        <v>0</v>
      </c>
    </row>
    <row r="42" spans="2:6" ht="15">
      <c r="B42" s="139"/>
      <c r="E42" s="288"/>
      <c r="F42" s="138"/>
    </row>
    <row r="43" spans="1:6" ht="30">
      <c r="A43" s="123" t="s">
        <v>67</v>
      </c>
      <c r="B43" s="139" t="s">
        <v>155</v>
      </c>
      <c r="E43" s="288"/>
      <c r="F43" s="138"/>
    </row>
    <row r="44" spans="2:6" ht="15">
      <c r="B44" s="139" t="s">
        <v>151</v>
      </c>
      <c r="C44" s="125" t="s">
        <v>43</v>
      </c>
      <c r="D44" s="126">
        <v>0</v>
      </c>
      <c r="E44" s="288"/>
      <c r="F44" s="138">
        <f t="shared" si="0"/>
        <v>0</v>
      </c>
    </row>
    <row r="45" spans="2:6" ht="15">
      <c r="B45" s="139" t="s">
        <v>153</v>
      </c>
      <c r="C45" s="125" t="s">
        <v>43</v>
      </c>
      <c r="D45" s="126">
        <v>0</v>
      </c>
      <c r="E45" s="288"/>
      <c r="F45" s="138">
        <f t="shared" si="0"/>
        <v>0</v>
      </c>
    </row>
    <row r="46" spans="2:6" ht="15">
      <c r="B46" s="139"/>
      <c r="E46" s="288"/>
      <c r="F46" s="138"/>
    </row>
    <row r="47" spans="1:6" ht="30">
      <c r="A47" s="123">
        <v>10</v>
      </c>
      <c r="B47" s="139" t="s">
        <v>156</v>
      </c>
      <c r="E47" s="288"/>
      <c r="F47" s="138"/>
    </row>
    <row r="48" spans="2:6" ht="15">
      <c r="B48" s="139" t="s">
        <v>145</v>
      </c>
      <c r="C48" s="125" t="s">
        <v>43</v>
      </c>
      <c r="D48" s="126">
        <v>3</v>
      </c>
      <c r="E48" s="288"/>
      <c r="F48" s="138">
        <f t="shared" si="0"/>
        <v>0</v>
      </c>
    </row>
    <row r="49" spans="2:6" ht="15">
      <c r="B49" s="139" t="s">
        <v>146</v>
      </c>
      <c r="C49" s="125" t="s">
        <v>43</v>
      </c>
      <c r="D49" s="126">
        <v>0</v>
      </c>
      <c r="E49" s="288"/>
      <c r="F49" s="138">
        <f t="shared" si="0"/>
        <v>0</v>
      </c>
    </row>
    <row r="50" spans="2:6" ht="15">
      <c r="B50" s="139" t="s">
        <v>147</v>
      </c>
      <c r="C50" s="125" t="s">
        <v>43</v>
      </c>
      <c r="D50" s="126">
        <v>0</v>
      </c>
      <c r="E50" s="288"/>
      <c r="F50" s="138">
        <f t="shared" si="0"/>
        <v>0</v>
      </c>
    </row>
    <row r="51" spans="2:6" ht="15">
      <c r="B51" s="139"/>
      <c r="E51" s="288"/>
      <c r="F51" s="138"/>
    </row>
    <row r="52" spans="1:6" ht="45">
      <c r="A52" s="123" t="s">
        <v>71</v>
      </c>
      <c r="B52" s="139" t="s">
        <v>157</v>
      </c>
      <c r="E52" s="288"/>
      <c r="F52" s="138"/>
    </row>
    <row r="53" spans="2:6" ht="15">
      <c r="B53" s="139" t="s">
        <v>145</v>
      </c>
      <c r="C53" s="125" t="s">
        <v>94</v>
      </c>
      <c r="D53" s="126">
        <v>53</v>
      </c>
      <c r="E53" s="288"/>
      <c r="F53" s="138">
        <f t="shared" si="0"/>
        <v>0</v>
      </c>
    </row>
    <row r="54" spans="2:6" ht="15">
      <c r="B54" s="139" t="s">
        <v>146</v>
      </c>
      <c r="C54" s="125" t="s">
        <v>94</v>
      </c>
      <c r="D54" s="126">
        <v>0</v>
      </c>
      <c r="E54" s="288"/>
      <c r="F54" s="138">
        <f t="shared" si="0"/>
        <v>0</v>
      </c>
    </row>
    <row r="55" spans="2:6" ht="15">
      <c r="B55" s="139" t="s">
        <v>147</v>
      </c>
      <c r="C55" s="125" t="s">
        <v>94</v>
      </c>
      <c r="D55" s="126">
        <v>0</v>
      </c>
      <c r="E55" s="288"/>
      <c r="F55" s="138">
        <f t="shared" si="0"/>
        <v>0</v>
      </c>
    </row>
    <row r="56" spans="2:6" ht="15">
      <c r="B56" s="139"/>
      <c r="E56" s="288"/>
      <c r="F56" s="138"/>
    </row>
    <row r="57" spans="1:6" ht="15">
      <c r="A57" s="123" t="s">
        <v>112</v>
      </c>
      <c r="B57" s="139" t="s">
        <v>158</v>
      </c>
      <c r="E57" s="288"/>
      <c r="F57" s="138"/>
    </row>
    <row r="58" spans="2:6" ht="15">
      <c r="B58" s="139" t="s">
        <v>146</v>
      </c>
      <c r="C58" s="125" t="s">
        <v>43</v>
      </c>
      <c r="D58" s="126">
        <v>0</v>
      </c>
      <c r="E58" s="288"/>
      <c r="F58" s="138">
        <f t="shared" si="0"/>
        <v>0</v>
      </c>
    </row>
    <row r="59" spans="2:6" ht="15">
      <c r="B59" s="139" t="s">
        <v>147</v>
      </c>
      <c r="C59" s="125" t="s">
        <v>43</v>
      </c>
      <c r="D59" s="126">
        <v>0</v>
      </c>
      <c r="E59" s="288"/>
      <c r="F59" s="138">
        <f t="shared" si="0"/>
        <v>0</v>
      </c>
    </row>
    <row r="60" spans="2:6" ht="15">
      <c r="B60" s="139"/>
      <c r="E60" s="288"/>
      <c r="F60" s="138"/>
    </row>
    <row r="61" spans="1:6" ht="15">
      <c r="A61" s="123" t="s">
        <v>114</v>
      </c>
      <c r="B61" s="139" t="s">
        <v>159</v>
      </c>
      <c r="E61" s="288"/>
      <c r="F61" s="138"/>
    </row>
    <row r="62" spans="2:6" ht="15">
      <c r="B62" s="139" t="s">
        <v>145</v>
      </c>
      <c r="C62" s="125" t="s">
        <v>43</v>
      </c>
      <c r="D62" s="126">
        <v>15</v>
      </c>
      <c r="E62" s="288"/>
      <c r="F62" s="138">
        <f t="shared" si="0"/>
        <v>0</v>
      </c>
    </row>
    <row r="63" spans="2:6" ht="15">
      <c r="B63" s="139" t="s">
        <v>146</v>
      </c>
      <c r="C63" s="125" t="s">
        <v>43</v>
      </c>
      <c r="D63" s="126">
        <v>0</v>
      </c>
      <c r="E63" s="288"/>
      <c r="F63" s="138">
        <f t="shared" si="0"/>
        <v>0</v>
      </c>
    </row>
    <row r="64" spans="2:6" ht="15">
      <c r="B64" s="139" t="s">
        <v>147</v>
      </c>
      <c r="C64" s="125" t="s">
        <v>43</v>
      </c>
      <c r="D64" s="126">
        <v>0</v>
      </c>
      <c r="E64" s="288"/>
      <c r="F64" s="138">
        <f t="shared" si="0"/>
        <v>0</v>
      </c>
    </row>
    <row r="65" spans="2:6" ht="15">
      <c r="B65" s="139"/>
      <c r="E65" s="288"/>
      <c r="F65" s="138"/>
    </row>
    <row r="66" spans="1:6" ht="45">
      <c r="A66" s="123" t="s">
        <v>160</v>
      </c>
      <c r="B66" s="139" t="s">
        <v>261</v>
      </c>
      <c r="E66" s="288"/>
      <c r="F66" s="138"/>
    </row>
    <row r="67" spans="2:6" ht="15">
      <c r="B67" s="139" t="s">
        <v>161</v>
      </c>
      <c r="C67" s="125" t="s">
        <v>94</v>
      </c>
      <c r="D67" s="126">
        <v>23</v>
      </c>
      <c r="E67" s="288"/>
      <c r="F67" s="138">
        <f t="shared" si="0"/>
        <v>0</v>
      </c>
    </row>
    <row r="68" spans="2:6" ht="15">
      <c r="B68" s="139"/>
      <c r="E68" s="287"/>
      <c r="F68" s="138"/>
    </row>
    <row r="69" spans="1:6" s="135" customFormat="1" ht="15.75">
      <c r="A69" s="130"/>
      <c r="B69" s="140" t="s">
        <v>162</v>
      </c>
      <c r="C69" s="141"/>
      <c r="D69" s="142"/>
      <c r="E69" s="289"/>
      <c r="F69" s="143">
        <f>SUM(F5:F68)</f>
        <v>0</v>
      </c>
    </row>
    <row r="70" spans="2:6" ht="15">
      <c r="B70" s="139"/>
      <c r="E70" s="287"/>
      <c r="F70" s="138"/>
    </row>
  </sheetData>
  <sheetProtection password="FF0D" sheet="1"/>
  <mergeCells count="1">
    <mergeCell ref="E4:F4"/>
  </mergeCells>
  <printOptions/>
  <pageMargins left="0.5902777777777778" right="0" top="0.7875" bottom="0.7875" header="0.5118055555555555" footer="0.5118055555555555"/>
  <pageSetup horizontalDpi="300" verticalDpi="300" orientation="portrait" paperSize="9" scale="79" r:id="rId1"/>
  <headerFooter alignWithMargins="0">
    <oddFooter>&amp;CPage &amp;P of &amp;N</oddFooter>
  </headerFooter>
</worksheet>
</file>

<file path=xl/worksheets/sheet9.xml><?xml version="1.0" encoding="utf-8"?>
<worksheet xmlns="http://schemas.openxmlformats.org/spreadsheetml/2006/main" xmlns:r="http://schemas.openxmlformats.org/officeDocument/2006/relationships">
  <dimension ref="A1:M35"/>
  <sheetViews>
    <sheetView view="pageBreakPreview" zoomScaleSheetLayoutView="100" zoomScalePageLayoutView="0" workbookViewId="0" topLeftCell="A1">
      <selection activeCell="I10" sqref="I10"/>
    </sheetView>
  </sheetViews>
  <sheetFormatPr defaultColWidth="9.140625" defaultRowHeight="15"/>
  <cols>
    <col min="1" max="1" width="4.57421875" style="78" customWidth="1"/>
    <col min="2" max="4" width="5.7109375" style="1" customWidth="1"/>
    <col min="5" max="5" width="10.421875" style="1" customWidth="1"/>
    <col min="6" max="6" width="13.140625" style="1" customWidth="1"/>
    <col min="7" max="7" width="6.57421875" style="1" customWidth="1"/>
    <col min="8" max="8" width="7.28125" style="1" customWidth="1"/>
    <col min="9" max="9" width="7.7109375" style="1" customWidth="1"/>
    <col min="10" max="10" width="8.140625" style="282" customWidth="1"/>
    <col min="11" max="11" width="10.7109375" style="79" customWidth="1"/>
    <col min="12" max="16384" width="9.140625" style="1" customWidth="1"/>
  </cols>
  <sheetData>
    <row r="1" spans="1:7" ht="15.75">
      <c r="A1" s="16" t="s">
        <v>41</v>
      </c>
      <c r="B1" s="60" t="s">
        <v>6</v>
      </c>
      <c r="D1" s="32"/>
      <c r="E1" s="61"/>
      <c r="F1" s="33"/>
      <c r="G1" s="33"/>
    </row>
    <row r="2" spans="1:7" ht="15">
      <c r="A2" s="80"/>
      <c r="B2" s="81"/>
      <c r="D2" s="82"/>
      <c r="E2" s="83"/>
      <c r="F2" s="84"/>
      <c r="G2" s="84"/>
    </row>
    <row r="3" spans="1:7" ht="15.75">
      <c r="A3" s="18" t="s">
        <v>21</v>
      </c>
      <c r="B3" s="85" t="s">
        <v>22</v>
      </c>
      <c r="D3" s="86"/>
      <c r="E3" s="83"/>
      <c r="F3" s="84"/>
      <c r="G3" s="84"/>
    </row>
    <row r="5" spans="2:7" ht="15">
      <c r="B5" s="316" t="s">
        <v>97</v>
      </c>
      <c r="C5" s="316"/>
      <c r="D5" s="316"/>
      <c r="E5" s="316"/>
      <c r="F5" s="316"/>
      <c r="G5" s="316"/>
    </row>
    <row r="6" spans="2:7" ht="31.5" customHeight="1">
      <c r="B6" s="316" t="s">
        <v>163</v>
      </c>
      <c r="C6" s="316"/>
      <c r="D6" s="316"/>
      <c r="E6" s="316"/>
      <c r="F6" s="316"/>
      <c r="G6" s="316"/>
    </row>
    <row r="7" ht="15">
      <c r="B7" s="87"/>
    </row>
    <row r="8" spans="1:7" ht="34.5" customHeight="1">
      <c r="A8" s="78" t="s">
        <v>42</v>
      </c>
      <c r="B8" s="315" t="s">
        <v>164</v>
      </c>
      <c r="C8" s="315"/>
      <c r="D8" s="315"/>
      <c r="E8" s="315"/>
      <c r="F8" s="315"/>
      <c r="G8" s="315"/>
    </row>
    <row r="9" ht="15">
      <c r="B9" s="87"/>
    </row>
    <row r="10" spans="2:7" ht="15">
      <c r="B10" s="99" t="s">
        <v>165</v>
      </c>
      <c r="G10" s="83">
        <v>33</v>
      </c>
    </row>
    <row r="11" spans="2:7" ht="15">
      <c r="B11" s="99" t="s">
        <v>166</v>
      </c>
      <c r="G11" s="83">
        <v>0</v>
      </c>
    </row>
    <row r="12" spans="2:11" ht="14.25" customHeight="1">
      <c r="B12" s="87" t="s">
        <v>167</v>
      </c>
      <c r="H12" s="92" t="s">
        <v>56</v>
      </c>
      <c r="I12" s="83">
        <v>33</v>
      </c>
      <c r="K12" s="91">
        <f>I12*J12</f>
        <v>0</v>
      </c>
    </row>
    <row r="13" spans="1:11" ht="72" customHeight="1">
      <c r="A13" s="78" t="s">
        <v>44</v>
      </c>
      <c r="B13" s="317" t="s">
        <v>217</v>
      </c>
      <c r="C13" s="317"/>
      <c r="D13" s="317"/>
      <c r="E13" s="317"/>
      <c r="F13" s="317"/>
      <c r="G13" s="317"/>
      <c r="H13" s="86"/>
      <c r="K13" s="83"/>
    </row>
    <row r="14" spans="2:13" ht="15">
      <c r="B14" s="99"/>
      <c r="G14" s="83"/>
      <c r="H14" s="83"/>
      <c r="I14" s="83"/>
      <c r="K14" s="83"/>
      <c r="L14" s="83"/>
      <c r="M14" s="83"/>
    </row>
    <row r="15" spans="2:13" ht="15">
      <c r="B15" s="99" t="s">
        <v>165</v>
      </c>
      <c r="G15" s="83">
        <v>25</v>
      </c>
      <c r="H15" s="83"/>
      <c r="I15" s="83"/>
      <c r="K15" s="83"/>
      <c r="L15" s="83"/>
      <c r="M15" s="83"/>
    </row>
    <row r="16" spans="2:13" ht="15">
      <c r="B16" s="99" t="s">
        <v>166</v>
      </c>
      <c r="G16" s="83">
        <v>0</v>
      </c>
      <c r="H16" s="83"/>
      <c r="I16" s="83"/>
      <c r="K16" s="83"/>
      <c r="L16" s="83"/>
      <c r="M16" s="83"/>
    </row>
    <row r="17" spans="2:13" ht="15">
      <c r="B17" s="99"/>
      <c r="G17" s="83"/>
      <c r="H17" s="86" t="s">
        <v>59</v>
      </c>
      <c r="I17" s="83">
        <v>25</v>
      </c>
      <c r="K17" s="83">
        <f>I17*J17</f>
        <v>0</v>
      </c>
      <c r="L17" s="83"/>
      <c r="M17" s="83"/>
    </row>
    <row r="18" spans="1:11" ht="48.75" customHeight="1">
      <c r="A18" s="78" t="s">
        <v>54</v>
      </c>
      <c r="B18" s="315" t="s">
        <v>168</v>
      </c>
      <c r="C18" s="315"/>
      <c r="D18" s="315"/>
      <c r="E18" s="315"/>
      <c r="F18" s="315"/>
      <c r="G18" s="315"/>
      <c r="H18" s="86"/>
      <c r="I18" s="83"/>
      <c r="K18" s="83"/>
    </row>
    <row r="19" spans="2:11" ht="15">
      <c r="B19" s="99"/>
      <c r="G19" s="83"/>
      <c r="I19" s="83"/>
      <c r="K19" s="83"/>
    </row>
    <row r="20" spans="2:11" ht="15">
      <c r="B20" s="99" t="s">
        <v>165</v>
      </c>
      <c r="F20" s="83"/>
      <c r="G20" s="83">
        <v>133</v>
      </c>
      <c r="I20" s="83"/>
      <c r="K20" s="83"/>
    </row>
    <row r="21" spans="2:11" ht="15">
      <c r="B21" s="99" t="s">
        <v>166</v>
      </c>
      <c r="F21" s="83"/>
      <c r="G21" s="83">
        <v>0</v>
      </c>
      <c r="I21" s="83"/>
      <c r="K21" s="83"/>
    </row>
    <row r="22" spans="2:11" ht="15">
      <c r="B22" s="99"/>
      <c r="H22" s="86" t="s">
        <v>59</v>
      </c>
      <c r="I22" s="83">
        <v>133</v>
      </c>
      <c r="K22" s="83">
        <f>I22*J22</f>
        <v>0</v>
      </c>
    </row>
    <row r="23" spans="1:11" ht="33.75" customHeight="1">
      <c r="A23" s="78" t="s">
        <v>57</v>
      </c>
      <c r="B23" s="315" t="s">
        <v>169</v>
      </c>
      <c r="C23" s="315"/>
      <c r="D23" s="315"/>
      <c r="E23" s="315"/>
      <c r="F23" s="315"/>
      <c r="G23" s="315"/>
      <c r="H23" s="86"/>
      <c r="I23" s="83"/>
      <c r="K23" s="83"/>
    </row>
    <row r="24" spans="2:11" ht="15">
      <c r="B24" s="99"/>
      <c r="G24" s="83"/>
      <c r="H24" s="86"/>
      <c r="I24" s="83"/>
      <c r="K24" s="83"/>
    </row>
    <row r="25" spans="2:11" ht="15">
      <c r="B25" s="99" t="s">
        <v>165</v>
      </c>
      <c r="F25" s="83"/>
      <c r="G25" s="83">
        <v>200</v>
      </c>
      <c r="H25" s="86"/>
      <c r="I25" s="83"/>
      <c r="K25" s="83"/>
    </row>
    <row r="26" spans="2:11" ht="15">
      <c r="B26" s="99" t="s">
        <v>166</v>
      </c>
      <c r="F26" s="83"/>
      <c r="G26" s="83">
        <v>0</v>
      </c>
      <c r="H26" s="86"/>
      <c r="I26" s="83"/>
      <c r="K26" s="83"/>
    </row>
    <row r="27" spans="2:11" ht="15">
      <c r="B27" s="99"/>
      <c r="H27" s="86" t="s">
        <v>59</v>
      </c>
      <c r="I27" s="83">
        <v>200</v>
      </c>
      <c r="K27" s="83">
        <f>I27*J27</f>
        <v>0</v>
      </c>
    </row>
    <row r="28" spans="2:11" ht="15">
      <c r="B28" s="87"/>
      <c r="H28" s="86"/>
      <c r="I28" s="83"/>
      <c r="K28" s="83"/>
    </row>
    <row r="29" spans="2:10" ht="15.75" thickBot="1">
      <c r="B29" s="87"/>
      <c r="I29" s="154"/>
      <c r="J29" s="290"/>
    </row>
    <row r="30" spans="1:11" s="103" customFormat="1" ht="16.5" thickBot="1">
      <c r="A30" s="95"/>
      <c r="B30" s="106" t="s">
        <v>170</v>
      </c>
      <c r="C30" s="107"/>
      <c r="D30" s="107"/>
      <c r="E30" s="107"/>
      <c r="F30" s="107"/>
      <c r="G30" s="107"/>
      <c r="H30" s="97"/>
      <c r="I30" s="154"/>
      <c r="J30" s="290"/>
      <c r="K30" s="98">
        <f>SUM(K12:K27)</f>
        <v>0</v>
      </c>
    </row>
    <row r="31" ht="15">
      <c r="B31" s="87"/>
    </row>
    <row r="32" spans="2:7" ht="15">
      <c r="B32" s="78"/>
      <c r="C32" s="78"/>
      <c r="D32" s="78"/>
      <c r="E32" s="78"/>
      <c r="F32" s="78"/>
      <c r="G32" s="78"/>
    </row>
    <row r="33" spans="2:7" ht="15">
      <c r="B33" s="78"/>
      <c r="C33" s="78"/>
      <c r="D33" s="78"/>
      <c r="E33" s="78"/>
      <c r="F33" s="78"/>
      <c r="G33" s="78"/>
    </row>
    <row r="34" spans="2:7" ht="15">
      <c r="B34" s="78"/>
      <c r="C34" s="78"/>
      <c r="D34" s="78"/>
      <c r="E34" s="78"/>
      <c r="F34" s="78"/>
      <c r="G34" s="78"/>
    </row>
    <row r="35" spans="2:7" ht="15">
      <c r="B35" s="78"/>
      <c r="C35" s="78"/>
      <c r="D35" s="78"/>
      <c r="E35" s="78"/>
      <c r="F35" s="78"/>
      <c r="G35" s="78"/>
    </row>
  </sheetData>
  <sheetProtection password="FF0D" sheet="1"/>
  <mergeCells count="6">
    <mergeCell ref="B8:G8"/>
    <mergeCell ref="B13:G13"/>
    <mergeCell ref="B18:G18"/>
    <mergeCell ref="B23:G23"/>
    <mergeCell ref="B5:G5"/>
    <mergeCell ref="B6:G6"/>
  </mergeCells>
  <printOptions/>
  <pageMargins left="0.7" right="0.7" top="0.75" bottom="0.75" header="0.5118055555555555" footer="0.5118055555555555"/>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pirih</cp:lastModifiedBy>
  <cp:lastPrinted>2014-03-13T11:26:45Z</cp:lastPrinted>
  <dcterms:created xsi:type="dcterms:W3CDTF">2013-09-23T06:47:48Z</dcterms:created>
  <dcterms:modified xsi:type="dcterms:W3CDTF">2014-03-19T13:17:16Z</dcterms:modified>
  <cp:category/>
  <cp:version/>
  <cp:contentType/>
  <cp:contentStatus/>
</cp:coreProperties>
</file>