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90" windowWidth="15480" windowHeight="11595" activeTab="0"/>
  </bookViews>
  <sheets>
    <sheet name="Uvod" sheetId="1" r:id="rId1"/>
    <sheet name="Rekapitulacija" sheetId="2" r:id="rId2"/>
    <sheet name="POMETANJE - 1" sheetId="3" r:id="rId3"/>
    <sheet name="NAVLAKA - 1" sheetId="4" r:id="rId4"/>
    <sheet name="KOŠI - 1" sheetId="5" r:id="rId5"/>
    <sheet name="KOŠNJA -1" sheetId="6" r:id="rId6"/>
    <sheet name="GRABLJENJE - 1" sheetId="7" r:id="rId7"/>
    <sheet name="NASADI - 1" sheetId="8" r:id="rId8"/>
    <sheet name="ŽIVE MEJE - 1" sheetId="9" r:id="rId9"/>
    <sheet name="OSTALO - 1" sheetId="10" r:id="rId10"/>
    <sheet name="List1" sheetId="11" r:id="rId11"/>
  </sheets>
  <definedNames>
    <definedName name="_xlnm.Print_Area" localSheetId="3">'NAVLAKA - 1'!$B$1:$I$75</definedName>
    <definedName name="_xlnm.Print_Area" localSheetId="2">'POMETANJE - 1'!$A$1:$J$368</definedName>
    <definedName name="_xlnm.Print_Titles" localSheetId="4">'KOŠI - 1'!$3:$3</definedName>
    <definedName name="_xlnm.Print_Titles" localSheetId="3">'NAVLAKA - 1'!$3:$3</definedName>
    <definedName name="_xlnm.Print_Titles" localSheetId="8">'ŽIVE MEJE - 1'!$3:$3</definedName>
  </definedNames>
  <calcPr fullCalcOnLoad="1"/>
</workbook>
</file>

<file path=xl/sharedStrings.xml><?xml version="1.0" encoding="utf-8"?>
<sst xmlns="http://schemas.openxmlformats.org/spreadsheetml/2006/main" count="1796" uniqueCount="591">
  <si>
    <t>m2</t>
  </si>
  <si>
    <t>VOJKOVA</t>
  </si>
  <si>
    <t>BARJE</t>
  </si>
  <si>
    <t>BAZOVIŠKA ULICA</t>
  </si>
  <si>
    <t>BIDOVČEVA</t>
  </si>
  <si>
    <t>CANKARJEVA</t>
  </si>
  <si>
    <t>ERJAVČEVA-REJČEVA</t>
  </si>
  <si>
    <t>CANKARJEVA - ODCEPI</t>
  </si>
  <si>
    <t>CESTA 15.SEPTEMBRA</t>
  </si>
  <si>
    <t>CESTA 25.JUNIJA</t>
  </si>
  <si>
    <t>DELPINOVA</t>
  </si>
  <si>
    <t>DELPINOVA-PEŠPOT+ ODCEPI</t>
  </si>
  <si>
    <t>DELPINOVA-TRŽNICA DOSTOP</t>
  </si>
  <si>
    <t>ERJAVČEVA (CAN.- KOL.)</t>
  </si>
  <si>
    <t>ERJAVČEVA(KID.-DELPINOVA)</t>
  </si>
  <si>
    <t>ERJAVČEVA (DO CANK.)</t>
  </si>
  <si>
    <t>ERJAVČEVA ODCEPI</t>
  </si>
  <si>
    <t>ERJAVČEVA PREDOR</t>
  </si>
  <si>
    <t>ERJAVČEVA topoli</t>
  </si>
  <si>
    <t>GLEDALIŠČE</t>
  </si>
  <si>
    <t>GORTANOVA</t>
  </si>
  <si>
    <t>GRČNA</t>
  </si>
  <si>
    <t xml:space="preserve">GREGORČIČEVA </t>
  </si>
  <si>
    <t>KAJUHOVA</t>
  </si>
  <si>
    <t>KARE 4, 5, 6, 7</t>
  </si>
  <si>
    <t>KARE 8</t>
  </si>
  <si>
    <t>KARE 8-NOVI DEL</t>
  </si>
  <si>
    <t>KIDRIČEVA (DO B.T.)</t>
  </si>
  <si>
    <t>KIDRIČEVA (DO TRUBAR.)</t>
  </si>
  <si>
    <t>KIDRIČEVA ODCEP PERLA</t>
  </si>
  <si>
    <t>KNJIŽNICA F.B.</t>
  </si>
  <si>
    <t>JELINČIČEVA</t>
  </si>
  <si>
    <t>KOLODVORSKA</t>
  </si>
  <si>
    <t>KOSOVELOVA</t>
  </si>
  <si>
    <t>LEDINE</t>
  </si>
  <si>
    <t>LEMUTOVA</t>
  </si>
  <si>
    <t>MARUŠIČEVA</t>
  </si>
  <si>
    <t>MILOŠEVA</t>
  </si>
  <si>
    <t>PARTIZANSKA</t>
  </si>
  <si>
    <t>PLOŠČAD NEBOTIČNIK</t>
  </si>
  <si>
    <t>POD GRČNO</t>
  </si>
  <si>
    <t>PREŠERNOVA</t>
  </si>
  <si>
    <t>PRI HRASTU</t>
  </si>
  <si>
    <t>PRVOMAJSKA</t>
  </si>
  <si>
    <t>REJČEVA</t>
  </si>
  <si>
    <t>REJČEVA DO CANKARJEVE</t>
  </si>
  <si>
    <t>REJČEVA-TELOVADNICA</t>
  </si>
  <si>
    <t>RUTARJEVA</t>
  </si>
  <si>
    <t>SEDEJEVA</t>
  </si>
  <si>
    <t>SONČNA</t>
  </si>
  <si>
    <t>STRMA POT</t>
  </si>
  <si>
    <t>STRELIŠKA</t>
  </si>
  <si>
    <t>ŠKRABČEVA  8.</t>
  </si>
  <si>
    <t>TRG E.KARDELJA</t>
  </si>
  <si>
    <t>TRUBARJEVA</t>
  </si>
  <si>
    <t>TUMOVA</t>
  </si>
  <si>
    <t>ULICA M.KOGOJA</t>
  </si>
  <si>
    <t>TOPOLI</t>
  </si>
  <si>
    <t>VETRIŠČE</t>
  </si>
  <si>
    <t>GARAŽNA HIŠA - VHOD</t>
  </si>
  <si>
    <t>VODOVODNA</t>
  </si>
  <si>
    <t>VOJKOVA .KOL.STEZA</t>
  </si>
  <si>
    <t>VOJKOVA-PERLA</t>
  </si>
  <si>
    <t>VOJKOVA- POD IDEALOM</t>
  </si>
  <si>
    <t>VRTNA</t>
  </si>
  <si>
    <t>RAFUT-KOSTANJEVIŠKA</t>
  </si>
  <si>
    <t>XXX.DIVIZIJE</t>
  </si>
  <si>
    <t>PDG KNJIŽNICA-PLOŠČAD</t>
  </si>
  <si>
    <t>RUSKI BLOKI-LEVO</t>
  </si>
  <si>
    <t>RUSKI BLOKI-DESNO</t>
  </si>
  <si>
    <t>LAVRIČEVA PODHOD</t>
  </si>
  <si>
    <t>GRČNA AP</t>
  </si>
  <si>
    <t>KOLESARSKA ERJ.-R.DOLINA</t>
  </si>
  <si>
    <t>TRG MOZAIK</t>
  </si>
  <si>
    <t>KRIŽ-ERJAV.-KIDRIČ.T.PUNT.</t>
  </si>
  <si>
    <t>SKB PLOŠČAD,STOPNICE</t>
  </si>
  <si>
    <t>NEBOTNIČNIK,STOP.PLOŠČAD</t>
  </si>
  <si>
    <t>RONDO KROMBERK</t>
  </si>
  <si>
    <t>VRTNICE</t>
  </si>
  <si>
    <t xml:space="preserve">VOJKOVA PETROL   </t>
  </si>
  <si>
    <t>KIDRIČEVA-VOJKOVA</t>
  </si>
  <si>
    <t>KIDRIČEVA-JELINČIČEVA</t>
  </si>
  <si>
    <t>KIDRIČEVA PRED MO</t>
  </si>
  <si>
    <t>KIDRIČEVA BEVKOV SPOMENIK</t>
  </si>
  <si>
    <t>KIDRIČEVA SODIŠČE</t>
  </si>
  <si>
    <t>KIDRIČEVA ERJAVČEVA</t>
  </si>
  <si>
    <t>KIDRIČEVA SPOMENIK BORCEM</t>
  </si>
  <si>
    <t>ERJAVČEVA STEBELNE</t>
  </si>
  <si>
    <t xml:space="preserve">KOLODVORSKA   </t>
  </si>
  <si>
    <t>DELPINOVA ERJAVČEVA</t>
  </si>
  <si>
    <t>DELPINOVA STEBELNE</t>
  </si>
  <si>
    <t>DELPINOVA TRAFIKA</t>
  </si>
  <si>
    <t>CANKARJEVA-GLASBENA</t>
  </si>
  <si>
    <t>IVANA REGENTA-PEŠPOT</t>
  </si>
  <si>
    <t>VIPAVSKA CESTA</t>
  </si>
  <si>
    <t>VIPAVSKA BREŽINE-PARKING</t>
  </si>
  <si>
    <t>ADRIATIC - SOLKAN</t>
  </si>
  <si>
    <t>TOLMINSKIH P.-GREGORČIČEVA</t>
  </si>
  <si>
    <t>POKROVNE RASTLINE</t>
  </si>
  <si>
    <t>OB K.M.KNJIŽNICA</t>
  </si>
  <si>
    <t>VOJKOVA PETROL 2X</t>
  </si>
  <si>
    <t>VOJKOVA-LAVRIČEVA</t>
  </si>
  <si>
    <t xml:space="preserve">KIDRIČEVA BEVK </t>
  </si>
  <si>
    <t>KIDRIČEVA VOJKOVA</t>
  </si>
  <si>
    <t>GRADNIKOVA KORITO</t>
  </si>
  <si>
    <t>GRADNIKOVA PESKOVNIK</t>
  </si>
  <si>
    <t>GRADNIKOVA ZA KULT.DOMOM</t>
  </si>
  <si>
    <t>DELPINOVA-GRADNIKOVA PASOVI</t>
  </si>
  <si>
    <t>DELPINOVA,VOGAL-HYPERICUM</t>
  </si>
  <si>
    <t>DELPINOVA VHOD NA PARKING-BORI</t>
  </si>
  <si>
    <t>PLOŠČAD PDG KNJIŽNICA</t>
  </si>
  <si>
    <t>MED MO IN KNJIŽNICO</t>
  </si>
  <si>
    <t>DELPINOVA-TISE</t>
  </si>
  <si>
    <t>ZA MO - FOTOKOPIRNICA</t>
  </si>
  <si>
    <t>KAPELA AZALEJE</t>
  </si>
  <si>
    <t>O  P  I  S</t>
  </si>
  <si>
    <t>OB SPOMENIKU F.BEVKA</t>
  </si>
  <si>
    <t>ZA TRGOVSKIM CENTROM</t>
  </si>
  <si>
    <t>ZA KULTURNIM DOMOM</t>
  </si>
  <si>
    <t>PARK S. OD AVTOBUSNE POSTAJE</t>
  </si>
  <si>
    <t>PARK Z. OD AVTOBUSNE POSTAJE</t>
  </si>
  <si>
    <t>PARK J. OD AVTOBUSNE POSTAJE</t>
  </si>
  <si>
    <t>TRAVNIK-MESTNA OBČINA</t>
  </si>
  <si>
    <t>ZA MESTNO OBČINO</t>
  </si>
  <si>
    <t>MED KNJIŽNICO in PDG</t>
  </si>
  <si>
    <t>TRŽNICA</t>
  </si>
  <si>
    <t>DELPINOVA - PREŠERNOVA</t>
  </si>
  <si>
    <t>DELPINOVA TRUBARJEVA</t>
  </si>
  <si>
    <t>ERJAVČEVA DO SAMOPOSTRŽBE</t>
  </si>
  <si>
    <t>ERJAVČEVA OD SAMOP. DO TIROV</t>
  </si>
  <si>
    <t>PAS ERJAVČEVA DO SAMOPOST.</t>
  </si>
  <si>
    <t>PAS ERJAVČEVA OD SAM. DO TIROV</t>
  </si>
  <si>
    <t>BAZOVIŠKA</t>
  </si>
  <si>
    <t>JELINČIČEVAULICA +SPOMENIK</t>
  </si>
  <si>
    <t>PREDOR, ŽELEŽNIČARSKA POT</t>
  </si>
  <si>
    <t>GRADNIKOVA ZUNAJ</t>
  </si>
  <si>
    <t>GRADNIKOVA NOTER</t>
  </si>
  <si>
    <t>CANKARJEVA  ZUNAJ</t>
  </si>
  <si>
    <t>CANKARJEVA NOTER</t>
  </si>
  <si>
    <t>REJČEVA BAZENI PARKING</t>
  </si>
  <si>
    <t>KIDRIČEVA DO CENTRA</t>
  </si>
  <si>
    <t>PARKING KBM</t>
  </si>
  <si>
    <t>LAVRIČEVA</t>
  </si>
  <si>
    <t>XXX.DIVIZIJE-KONT.MESTO</t>
  </si>
  <si>
    <t>KARE VIII.</t>
  </si>
  <si>
    <t>GREGORČIČEVA</t>
  </si>
  <si>
    <t>BOROV GOZDIČEK</t>
  </si>
  <si>
    <t>VOJKOVA OD KIDRIČ. DO PETROLA</t>
  </si>
  <si>
    <t>UL.25.JUNIJA,VETRIŠČE</t>
  </si>
  <si>
    <t>KAJUHOVA+ H.SVETI</t>
  </si>
  <si>
    <t>RUSKI BLOKI</t>
  </si>
  <si>
    <t>OTROŠKO IGRIŠČE-TRŽNICA</t>
  </si>
  <si>
    <t>GREGORČIČEVA HS.</t>
  </si>
  <si>
    <t>KAJUHOVA ULICA 4</t>
  </si>
  <si>
    <t>BAZOVIŠKA 3</t>
  </si>
  <si>
    <t>KIDRIČEVA 16</t>
  </si>
  <si>
    <t>GRADNIKOVA 4</t>
  </si>
  <si>
    <t>KIDRIČEVA 33</t>
  </si>
  <si>
    <t>PODHOD GRADNIKOVA</t>
  </si>
  <si>
    <t>LAVRIČEVA BREŽINA</t>
  </si>
  <si>
    <t>TRGOVSKI CENTER</t>
  </si>
  <si>
    <t>OB SPOMENIKU FRANCETA BEVKA</t>
  </si>
  <si>
    <t>PARK SEVERNO OD AVTOBUSNE POSTAJE</t>
  </si>
  <si>
    <t>PARK ZAHODNO OD AVTOBUSNE POSTAJE</t>
  </si>
  <si>
    <t>PARK JUŽNO OD AVTOBUSNE POSTAJE</t>
  </si>
  <si>
    <t>PRED MESTNO OBČINO</t>
  </si>
  <si>
    <t>DELPINOVA / ERJAVČEVA-TRUBARJEVA</t>
  </si>
  <si>
    <t xml:space="preserve">PREŠERNOVA </t>
  </si>
  <si>
    <t>MED DELPINOVO IN PREŠERNOVO</t>
  </si>
  <si>
    <t>PREDOR, ŽELEZNIČAR . POT, PRED PREDOROM</t>
  </si>
  <si>
    <t>ERJAVČEVA-NOTER</t>
  </si>
  <si>
    <t>GRADNIKOVA - POVEZOVALNI HODNIK</t>
  </si>
  <si>
    <t>CANKARJEVA ZUNAJ</t>
  </si>
  <si>
    <t>REJČEVA (CANKAR.-PRVOM.)</t>
  </si>
  <si>
    <t>REJČEVA-BAZENI</t>
  </si>
  <si>
    <t>KIDRIČEVA OD CENTRA DO TRUBARJEVE</t>
  </si>
  <si>
    <t>KARE VIII-NOVI DEL</t>
  </si>
  <si>
    <t>KRIŽIŠČE KIDRIČEVA - VOJKOVA</t>
  </si>
  <si>
    <t>OB TRŽNICI</t>
  </si>
  <si>
    <t>MARIJA KOGOJA</t>
  </si>
  <si>
    <t>KAPELA</t>
  </si>
  <si>
    <t>VODOVODNA pot</t>
  </si>
  <si>
    <t>ERJAVČEVA (K-D)</t>
  </si>
  <si>
    <t>PARK  - OB SPOMENIKU FRANCETA BEVKA</t>
  </si>
  <si>
    <t>PARK  - JUŽNO OD AVTOBUSNE POSTAJE</t>
  </si>
  <si>
    <t>ZA NOVO KBM</t>
  </si>
  <si>
    <t>ERJAVČEVA - NOTER</t>
  </si>
  <si>
    <t>LAVRIČEVA rondo</t>
  </si>
  <si>
    <t>LAVRIČEVA RONDO</t>
  </si>
  <si>
    <t>KIDRIČEVA TEMELJNI KAMEN</t>
  </si>
  <si>
    <t>ERJAVČEVA PREDOR STOPNICE</t>
  </si>
  <si>
    <t>REJČEVA OD CANK. DO PRVOMAJSKA</t>
  </si>
  <si>
    <t>KIDRIČEVA OD CENTRA DO TRUBARJEVA</t>
  </si>
  <si>
    <t>ERJAVČEVA mejni prehod</t>
  </si>
  <si>
    <t>VOJKOVA podhod Qlandija</t>
  </si>
  <si>
    <t>PDG KNJIŽNICA-stopnice</t>
  </si>
  <si>
    <t>GRČNA  brežine v podhodu</t>
  </si>
  <si>
    <t>KORITA T.P.</t>
  </si>
  <si>
    <t>GRČNA RONDO</t>
  </si>
  <si>
    <t>GRČNA PODHOD</t>
  </si>
  <si>
    <t>CANKARJEVA - LAVRIČEVA</t>
  </si>
  <si>
    <t>TOL. PUNTARJEV - ŠKARPNIKI</t>
  </si>
  <si>
    <t>GRČNA - VOJKOVA - B. GOZDIČEK</t>
  </si>
  <si>
    <t>GRČNA PODHOD - ŠKARPNIKI, BREŽINA</t>
  </si>
  <si>
    <t>CANKARJEVA-ERJAVČEVA OTOKI</t>
  </si>
  <si>
    <t>CANKARJEVA - GLASBENA</t>
  </si>
  <si>
    <t>UL.T.PUNTARJEV-PAS MAXI VITA</t>
  </si>
  <si>
    <t>LAVRIČEVA GRADNIKVA OVINEK-NOVE</t>
  </si>
  <si>
    <t>KOLODVORSKA OVINEK-NOVE</t>
  </si>
  <si>
    <t>KIDRIČEVA PARKIRIŠČE-WESTERLAND</t>
  </si>
  <si>
    <t>DELPINOVA, VHOD TRŽNICA, TD</t>
  </si>
  <si>
    <t>STEBELNE-NOVE</t>
  </si>
  <si>
    <t>KIDRIČEVA PARK JUG-ANADIA</t>
  </si>
  <si>
    <t>TOLMINSKIH PUNTARJEV HYPERICUM</t>
  </si>
  <si>
    <t>Ul.TOLMINSKIH PUNTARJEV-HS</t>
  </si>
  <si>
    <t>GRČNA RONDO  S PASOVI VOJKOVE</t>
  </si>
  <si>
    <t>GRČNA TOLM:PUNTARJEV PASOVI</t>
  </si>
  <si>
    <t>PARK  - MED ERJAVČEVO IN AVTOBUSNO  S.</t>
  </si>
  <si>
    <t>PARK  - ZA TRAFIKO DELPINOVA  Z.</t>
  </si>
  <si>
    <t>GASILSKA POT- GRADNIKOVE BRIGADE NOTER</t>
  </si>
  <si>
    <t>REJČEVA:OD DELPINOVE DO CANKARJEVE</t>
  </si>
  <si>
    <t>REJČEVA:OD CANKARJEVDO PRVOMAJSKE</t>
  </si>
  <si>
    <t xml:space="preserve"> skupaj m2 </t>
  </si>
  <si>
    <t>GRAD.BRIG- OKROGLINE</t>
  </si>
  <si>
    <t>GRAD.BRIGADE DO OBRT.DOMA</t>
  </si>
  <si>
    <t>GRAD.BRIGADE- PARKING</t>
  </si>
  <si>
    <t>GRAD.BRIGADE- PLOŠČAD</t>
  </si>
  <si>
    <t>GRAD.BRIGADE-IGRIŠČE</t>
  </si>
  <si>
    <t>GRADNIKOVE BRIGADE</t>
  </si>
  <si>
    <t>IVANA REGENTA</t>
  </si>
  <si>
    <t>KIDRIČEVA KBM</t>
  </si>
  <si>
    <t>LAVRIČEVA  KOL.STEZA</t>
  </si>
  <si>
    <t xml:space="preserve">LEDINE PEŠPOT   </t>
  </si>
  <si>
    <t>P.TOMAŽIČA</t>
  </si>
  <si>
    <t>PREŠERNOVA ODCEPI</t>
  </si>
  <si>
    <t>R.SIMONITIJA</t>
  </si>
  <si>
    <t>RUTARJEVA ODCEPI</t>
  </si>
  <si>
    <t>S.MAŠERE</t>
  </si>
  <si>
    <t>TOLMINSKIH PUNTARJEV</t>
  </si>
  <si>
    <t>XXX. DIVIZIJE</t>
  </si>
  <si>
    <t>ULICA TOLMINSKIH PUNTARJEV</t>
  </si>
  <si>
    <t>VOJKOVA PAS</t>
  </si>
  <si>
    <t xml:space="preserve">LEDINE-OTROŠKO IGRIŠČE </t>
  </si>
  <si>
    <t>LEDINE-OTROŠKO IGRIŠČE ZA  CANKARJEVO 7</t>
  </si>
  <si>
    <t>LEDINE-OTROŠKO IGRIŠČE ZA CANKARJEVO 15</t>
  </si>
  <si>
    <t>LEDINE-OB ULICI IVANA REGENTA</t>
  </si>
  <si>
    <t>GRČNA podhod</t>
  </si>
  <si>
    <t>GRADNIKOVE BRIGADE-DREVORED ZUNAJ</t>
  </si>
  <si>
    <t>CANKARJEVA-PO PEŠ POTEH</t>
  </si>
  <si>
    <t>ERJAVČEVA.(KIDRIČEVA-SAMOPO.)</t>
  </si>
  <si>
    <t>KIDRIČEVA( ERJAVČEVA-TRUBARJEVA)</t>
  </si>
  <si>
    <t>GRADNIKOVE BRIGADE-POVEZOVALNI HODNIK</t>
  </si>
  <si>
    <t>DELPINOVA JASLI</t>
  </si>
  <si>
    <t>TRUBARJEVA ODCEPI</t>
  </si>
  <si>
    <t>pletje</t>
  </si>
  <si>
    <t>površina</t>
  </si>
  <si>
    <t>GRČNA-PREDOR</t>
  </si>
  <si>
    <t>RONDO GRČNA</t>
  </si>
  <si>
    <t>RONDO KROMBERK STEZA</t>
  </si>
  <si>
    <t>VALENČIČEVA</t>
  </si>
  <si>
    <t>GRADNIKOVA ZUNAJ do obrtnega doma</t>
  </si>
  <si>
    <t>PAS ob Kornu</t>
  </si>
  <si>
    <t>NKBM zadaj</t>
  </si>
  <si>
    <t>RONDO Kromberk-C.25 junij  pas</t>
  </si>
  <si>
    <t>GRADNIKOVA -LAVRIČEVA-JELINČIČEVA-KIDRIČEVA</t>
  </si>
  <si>
    <t xml:space="preserve">PAS ob Kornu </t>
  </si>
  <si>
    <t>GRADNIKOVA -LAVRIČEVA-VOJKOVA</t>
  </si>
  <si>
    <t>RONDO GRČNA (Rotilia)</t>
  </si>
  <si>
    <t>KIDRIČEVA , vhod za KBM</t>
  </si>
  <si>
    <t>obrezovanje</t>
  </si>
  <si>
    <t>CANKARJEVA, pri OŠ M.Štrukelj pas</t>
  </si>
  <si>
    <t>LEDINE, otroško igrišče</t>
  </si>
  <si>
    <t>GRADNIKOVA noter, HS 47-49</t>
  </si>
  <si>
    <t>CANKARJEVA, noter, HS 52</t>
  </si>
  <si>
    <t>LEDINE, HS 13-17, Eleagnus</t>
  </si>
  <si>
    <t>CANKARJEVA, noter, HS 84</t>
  </si>
  <si>
    <t>KIDRIČEVA jug, ob garaži, lovorikovec</t>
  </si>
  <si>
    <t>ERJAVČEVA UL.-MP</t>
  </si>
  <si>
    <t>ERJAVČEVA UL.ob telovadnici</t>
  </si>
  <si>
    <t>ERJAVČEVA UL.-M.KOGOJA</t>
  </si>
  <si>
    <t>TRŽNICA ob ograji</t>
  </si>
  <si>
    <t>TRŽNICA ob k.m., lovorikovec</t>
  </si>
  <si>
    <t>TRŽNICA ob k.m., Viburnum, Liguster</t>
  </si>
  <si>
    <t>BIDOVČEVA, lovorikovec</t>
  </si>
  <si>
    <t>VRTNA, Liguster</t>
  </si>
  <si>
    <t>GREGORČIČEVA ob mesnici</t>
  </si>
  <si>
    <t>GREGORČIČEVA ob ruskih blokih</t>
  </si>
  <si>
    <t>LEDINE, igrišče II., Liguster</t>
  </si>
  <si>
    <t>I.REGENTA, Berberis</t>
  </si>
  <si>
    <t>DELPINOVA, KS</t>
  </si>
  <si>
    <t>KIDRIČEVA - TRUBARJEVA, Pyracanta</t>
  </si>
  <si>
    <t>PARK sever</t>
  </si>
  <si>
    <t>PARK jug</t>
  </si>
  <si>
    <t>PARK zahod</t>
  </si>
  <si>
    <t>KULTURNI DOM</t>
  </si>
  <si>
    <t>I.REGENTA , HS 11</t>
  </si>
  <si>
    <t>DELPINOVA , spiraea</t>
  </si>
  <si>
    <t>CANKARJEVA,glasbena šola</t>
  </si>
  <si>
    <t>VETRIŠČE igrišče</t>
  </si>
  <si>
    <t>GRADNIKOVA noter, vrtec</t>
  </si>
  <si>
    <t>Ul.TOLMINSKIH PUNTARJEV</t>
  </si>
  <si>
    <t>CANKARJEVA, noter, 28</t>
  </si>
  <si>
    <t>PRVOMAJSKA, mlad lovorikovec</t>
  </si>
  <si>
    <t>MARUŠIČEVA, enostransko</t>
  </si>
  <si>
    <t>ERJAVČEVA UL. / bivša trgovina Primorka</t>
  </si>
  <si>
    <t>Delavec PK</t>
  </si>
  <si>
    <t>Delavec KV</t>
  </si>
  <si>
    <t>Poltovorno vozilo</t>
  </si>
  <si>
    <t>Tovorno vozilo 6-8 t</t>
  </si>
  <si>
    <t>Motorna žaga</t>
  </si>
  <si>
    <t>Motorne škarje</t>
  </si>
  <si>
    <t>Skupaj eur</t>
  </si>
  <si>
    <t>KROMBERŠKA naselje</t>
  </si>
  <si>
    <t>CONA</t>
  </si>
  <si>
    <t>12-II.2</t>
  </si>
  <si>
    <t>25-II.2</t>
  </si>
  <si>
    <t>50-II.2</t>
  </si>
  <si>
    <t>CANKARJEVA (ERJAVČEVA-REJČEVA)</t>
  </si>
  <si>
    <t>100-II.2</t>
  </si>
  <si>
    <t>SKUPAJ POMETANJE CESTIŠČ</t>
  </si>
  <si>
    <t>pog.</t>
  </si>
  <si>
    <t>cena (€)/enoto</t>
  </si>
  <si>
    <t>SKUPAJ POMETANJE PLOČNIKOV, …</t>
  </si>
  <si>
    <t>tip</t>
  </si>
  <si>
    <t>cestišče</t>
  </si>
  <si>
    <t>ploščad</t>
  </si>
  <si>
    <t>pločnik</t>
  </si>
  <si>
    <t>pločnik,kol.st.</t>
  </si>
  <si>
    <t>stopnišče</t>
  </si>
  <si>
    <t>kol. steza</t>
  </si>
  <si>
    <t>podhod</t>
  </si>
  <si>
    <t>PREDOR - VOJKOVA</t>
  </si>
  <si>
    <t>KROMBERŠKA (RONDO - 25 JUNIJA)</t>
  </si>
  <si>
    <t>trg</t>
  </si>
  <si>
    <t>CANKARJEVA 3</t>
  </si>
  <si>
    <t>CANKARJEVA 8</t>
  </si>
  <si>
    <t>CANKARJEVA 9</t>
  </si>
  <si>
    <t>CANKARJEVA 11</t>
  </si>
  <si>
    <t>CANKARJEVA 16</t>
  </si>
  <si>
    <t>CANKARJEVA 17</t>
  </si>
  <si>
    <t>CANKARJEVA 44</t>
  </si>
  <si>
    <t>CANKARJEVA 62</t>
  </si>
  <si>
    <t>CANKARJEVA 84</t>
  </si>
  <si>
    <t>CANKARJEVA PRI OŠ LEDINE</t>
  </si>
  <si>
    <t>DELPINOVA - TRG. HIŠA</t>
  </si>
  <si>
    <t>DELPINOVA 14</t>
  </si>
  <si>
    <t>DELPINOVA 24</t>
  </si>
  <si>
    <t>ERJAVČEVA MEJNI PREHOD</t>
  </si>
  <si>
    <t>ERJAVČEVA HS</t>
  </si>
  <si>
    <t>GREGORČIČEVA 13</t>
  </si>
  <si>
    <t>KAJUHOVA SKB</t>
  </si>
  <si>
    <t>KIDRIČEVA PERLA</t>
  </si>
  <si>
    <t>KIDRIČEVA ZA KBM</t>
  </si>
  <si>
    <t>KIDRIČEVA - VOJKOVA</t>
  </si>
  <si>
    <t>KIDRIČEVA SDK</t>
  </si>
  <si>
    <t>LEDINE 2-10</t>
  </si>
  <si>
    <t>RAFUT</t>
  </si>
  <si>
    <t>REJČEVA BAZENI</t>
  </si>
  <si>
    <t>REJČEVA ŠOLA</t>
  </si>
  <si>
    <t>ŠKRABČEVA</t>
  </si>
  <si>
    <t>UL. GRADNIKOVE BRIGADE 9</t>
  </si>
  <si>
    <t>UL. GRADNIKOVE BRIGADE 11</t>
  </si>
  <si>
    <t>UL. GRADNIKOVE BRIGADE 23</t>
  </si>
  <si>
    <t>UL. GRADNIKOVE BRIGADE 27</t>
  </si>
  <si>
    <t>UL. GRADNIKOVE BRIGADE 33 - TUŠ</t>
  </si>
  <si>
    <t>UL. GRADNIKOVE BRIGADE 43</t>
  </si>
  <si>
    <t>UL. GRADNIKOVE BRIGADE 57-61</t>
  </si>
  <si>
    <t>UL. GRADNIKOVE BRIGADE NOV ZDR. DOM</t>
  </si>
  <si>
    <t>UL. GRADNIKOVE BRIGADE NOVO PARKIRIŠČE</t>
  </si>
  <si>
    <t>UL. GRADNIKOVE BRIGADE OBRTNI DOM</t>
  </si>
  <si>
    <t>UL. IVANA REGENTA</t>
  </si>
  <si>
    <t>UL. 15. SEPTEMBER</t>
  </si>
  <si>
    <t>UL. 25 JUNIJA</t>
  </si>
  <si>
    <t>UL. XXX. DIVIZIJE</t>
  </si>
  <si>
    <t>parkirišče</t>
  </si>
  <si>
    <t>2-II.2</t>
  </si>
  <si>
    <t>CANKARJEVA 58</t>
  </si>
  <si>
    <t>SKUPAJ POMETANJE PARKIRIŠČ</t>
  </si>
  <si>
    <t>park. mesta</t>
  </si>
  <si>
    <t>SKUPAJ POMETANJE PARK. MEST</t>
  </si>
  <si>
    <t>360-II.2</t>
  </si>
  <si>
    <t>145-II.2</t>
  </si>
  <si>
    <t>BOROV GOZDIČEK - OB POTI</t>
  </si>
  <si>
    <t>6-II.2</t>
  </si>
  <si>
    <t>GRADNIKOVA-LAVRI.-JELI.-KIDRIČEVA</t>
  </si>
  <si>
    <t>GRADNIKOVA-LAVR.-VOJ.</t>
  </si>
  <si>
    <t>ERJAVČEVA OD SAMOPOS.DO TIROV</t>
  </si>
  <si>
    <t>ERJAVČEVA DO SAMOPOS. TRGOVINE</t>
  </si>
  <si>
    <t>kd</t>
  </si>
  <si>
    <t>zelenica</t>
  </si>
  <si>
    <t>pogos.</t>
  </si>
  <si>
    <t>POVRŠINA</t>
  </si>
  <si>
    <t>PRED KS N.GORICA-ERJ. PAS MAXI VITA</t>
  </si>
  <si>
    <t>PARK ZAHOD MED ERJ. IN AVTOBUSNO</t>
  </si>
  <si>
    <t>KIDRIČEVA AVTOBUSNA P., RD-BELE</t>
  </si>
  <si>
    <t xml:space="preserve">oskrba </t>
  </si>
  <si>
    <t>cona</t>
  </si>
  <si>
    <t>12-III.1</t>
  </si>
  <si>
    <t>8-III.1</t>
  </si>
  <si>
    <t>6-III.1</t>
  </si>
  <si>
    <t>strmina</t>
  </si>
  <si>
    <t>4-III.1</t>
  </si>
  <si>
    <t>ravnina</t>
  </si>
  <si>
    <t>SKUPAJ  V RAVNINI m2</t>
  </si>
  <si>
    <t xml:space="preserve"> skup. kd </t>
  </si>
  <si>
    <t>SKUPAJ KOŠNJA</t>
  </si>
  <si>
    <t>SKUPAJ POBIRANJE NAVLAKE</t>
  </si>
  <si>
    <t>SKUPAJ OBREZOVANJE ŽIVIH MEJ</t>
  </si>
  <si>
    <t>Skupaj</t>
  </si>
  <si>
    <t xml:space="preserve"> </t>
  </si>
  <si>
    <t>skupna cena (€)</t>
  </si>
  <si>
    <t>m²</t>
  </si>
  <si>
    <t xml:space="preserve"> skupaj m²</t>
  </si>
  <si>
    <t>cena €/enoto</t>
  </si>
  <si>
    <t>skupaj m²</t>
  </si>
  <si>
    <t>REKAPITULACIJA</t>
  </si>
  <si>
    <t>STROJNO POMETANJE CESTIŠČA</t>
  </si>
  <si>
    <t>KOMBINIRANO POMETANJE PARKIRIŠČ</t>
  </si>
  <si>
    <t>SKUPAJ POMETANJE JAVNIH POVRŠIN</t>
  </si>
  <si>
    <t xml:space="preserve"> KOMBINIRANO POMETANJE PLOČNIKOV TRGOV, KOL.STEZ, PLOŠČADI</t>
  </si>
  <si>
    <t xml:space="preserve">SKUPAJ GRABLJENJE </t>
  </si>
  <si>
    <t>SKUPAJ OSKRBA</t>
  </si>
  <si>
    <t>GRADNIKOVA PAS LONICERA,EVO.</t>
  </si>
  <si>
    <t>SKUPAJ PRAZNJENJE KOŠEV</t>
  </si>
  <si>
    <t>SKUPAJ V STRMINI m2</t>
  </si>
  <si>
    <t>stopnja DDV-ja (%)</t>
  </si>
  <si>
    <t>SKUPAJ:</t>
  </si>
  <si>
    <t>vrednost z DDV-jem (€)</t>
  </si>
  <si>
    <t>1.1.</t>
  </si>
  <si>
    <t>LETNI PROGRAM IZVAJANJA GJS UREJANJE IN ČIŠČENJE JAVNIH POVRŠIN ZA MESTO NOVA GORICA</t>
  </si>
  <si>
    <t>znesek DDV -ja (€)</t>
  </si>
  <si>
    <t xml:space="preserve">1.1.1 POMETANJE JAVNIH PROMETNIH POVRŠIN </t>
  </si>
  <si>
    <t>1.1.2 POBIRANJE NAVLAKE</t>
  </si>
  <si>
    <t>1.1.3 PRAZNJENJE KOŠEV</t>
  </si>
  <si>
    <t>1.1.4 KOŠNJA ZELENIC</t>
  </si>
  <si>
    <t>1.1.5 GRABLJENJE JAVNIH ZELENIH POVRŠIN</t>
  </si>
  <si>
    <t xml:space="preserve">1.1.6. OSKRBA VRTNIC,ENOLETNIC IN POKROVNIH RASTLIN </t>
  </si>
  <si>
    <t>1.1.7 OSKRBA  ŽIVE MEJE</t>
  </si>
  <si>
    <t>okop. s pletjem</t>
  </si>
  <si>
    <t>BOROV GOZDIČEK - delno</t>
  </si>
  <si>
    <t>€/uro</t>
  </si>
  <si>
    <t xml:space="preserve">Traktor </t>
  </si>
  <si>
    <t>Skupaj v EUR z DDV</t>
  </si>
  <si>
    <t>Koncesionar: Komunala d.d. Nova Gorica</t>
  </si>
  <si>
    <t>12-II2.</t>
  </si>
  <si>
    <t>1-II.2</t>
  </si>
  <si>
    <t>KOLODVORSKA - PASJI POLIGON</t>
  </si>
  <si>
    <t>Enota(ur)</t>
  </si>
  <si>
    <t>material - ocena</t>
  </si>
  <si>
    <t>SKUPAJ POMETANJE GARAŽNIH HIŠ</t>
  </si>
  <si>
    <t>GARAŽNA HIŠA 1</t>
  </si>
  <si>
    <t>GARAŽNA HIŠA 2</t>
  </si>
  <si>
    <t>GARAŽNA HIŠA XXX. DIVIZIJE</t>
  </si>
  <si>
    <t>GARAŽNA HIŠA KARE 8</t>
  </si>
  <si>
    <t>parkirišča</t>
  </si>
  <si>
    <t>26-II.2</t>
  </si>
  <si>
    <t>GARAŽNE HIŠE</t>
  </si>
  <si>
    <t>KOMBINIRANO POMETANJE PARKIRNIH MEST</t>
  </si>
  <si>
    <t>PASJI KOŠI NG</t>
  </si>
  <si>
    <t>KOLODVORSKA,STEBELNE</t>
  </si>
  <si>
    <t>KORITA NG</t>
  </si>
  <si>
    <t>ŠKRABČEVA KAMELIJE</t>
  </si>
  <si>
    <t>KIDRIČEVA MODNI DOM, K. 9</t>
  </si>
  <si>
    <t>vzdrževanje fontan,</t>
  </si>
  <si>
    <t>KIDRIČEVA( VOJKOVA-ERJAVČEVA)</t>
  </si>
  <si>
    <t>PRED EKONOMSKO ŠOLO v pasu</t>
  </si>
  <si>
    <t>RONDO GRČNA (lovorikovec ozkolistni)</t>
  </si>
  <si>
    <t>UL.GRADNIKOVE BRIGADE obrtni</t>
  </si>
  <si>
    <t>ERJAVČEVA na opori</t>
  </si>
  <si>
    <t>KIDRIČEVA za avtobusno</t>
  </si>
  <si>
    <t>GARAŽNA HIŠA GREGORČIČEVA</t>
  </si>
  <si>
    <t>tlak</t>
  </si>
  <si>
    <t>TRGOVSKI CENTER Alpina</t>
  </si>
  <si>
    <t>GRČNA NAD ODCEPOM QLANDIJA</t>
  </si>
  <si>
    <t>BOROV GOZDIČEK (Hansa)</t>
  </si>
  <si>
    <t>BOROV GOZDIČEK OB STOPNICAH(Megic)</t>
  </si>
  <si>
    <t>*</t>
  </si>
  <si>
    <t>stopnice</t>
  </si>
  <si>
    <t>12-II.3</t>
  </si>
  <si>
    <t>TRG  VRTNICA</t>
  </si>
  <si>
    <t xml:space="preserve">I.REGENTA, </t>
  </si>
  <si>
    <t>TRG VRTNICA</t>
  </si>
  <si>
    <t xml:space="preserve">TRGOVSKI CENTER </t>
  </si>
  <si>
    <t>voda, el. energija - ocena</t>
  </si>
  <si>
    <t>POBIRANJE NAVLAKE IN ODVOZ ODPADKOV</t>
  </si>
  <si>
    <t>VZDRŽEVANJE ZELENIC, PARKOV IN NASADOV</t>
  </si>
  <si>
    <t>XXX.DIVIZIJE (Goriški del)</t>
  </si>
  <si>
    <t>pešpot</t>
  </si>
  <si>
    <t>ERJAVČEVA (KIDRIČEVA-DELPINOVA)</t>
  </si>
  <si>
    <t>ERJAVČEVA (CANKARJEVA- KOLODVORSKA)</t>
  </si>
  <si>
    <t>GRAD.BRIG - POVEZOVALNI.POČNIK</t>
  </si>
  <si>
    <t>GRAD.BRIGADE-STEZA</t>
  </si>
  <si>
    <t>ERJAVČEVA OTROŠKO IGRIŠČE</t>
  </si>
  <si>
    <t>tlak. P.</t>
  </si>
  <si>
    <t>PEŠPOT ŠOLA LEDINE</t>
  </si>
  <si>
    <t>KIDRIČEVA (Do Bevkovega trga)</t>
  </si>
  <si>
    <t>CANKARJEVA 74</t>
  </si>
  <si>
    <t>CANKARJEVA 38</t>
  </si>
  <si>
    <t>ZA SPOMENIKOM E.RUSJANA</t>
  </si>
  <si>
    <t>BOROV GOZDIČEK - Otroško igrišče</t>
  </si>
  <si>
    <t>pes.-zel.</t>
  </si>
  <si>
    <t>GRADNIKOVE BRIGADE-OB KOL. STEZI</t>
  </si>
  <si>
    <t>ERJAVČEVA Otroško igrišče</t>
  </si>
  <si>
    <t>ERJAVČEVA - otroško igrišče</t>
  </si>
  <si>
    <t>obrezovanje nizkih vej dreves, odstranitev suhih dreves, menjava kolja</t>
  </si>
  <si>
    <t>vzdrževalna dela na komunalni opremi</t>
  </si>
  <si>
    <t>Nekatera dela na  javnih površinah bodo  opravljena na podlagi opravljenih efektivnih režijskih ur v skladu z veljavnim cenikom in sicer:</t>
  </si>
  <si>
    <t>PREDOR - Panovec</t>
  </si>
  <si>
    <t>VOJKOVA (RONDO - PREDOR)</t>
  </si>
  <si>
    <t>RUTARJEVA-odcepi</t>
  </si>
  <si>
    <t>DELPINOVA -TRUBARJEVA</t>
  </si>
  <si>
    <t>GREGORČIČEVA - VVZ</t>
  </si>
  <si>
    <t>LEDINE  ZA GARAŽNO HIŠO</t>
  </si>
  <si>
    <t>DOM ŠC - TRIM STEZA</t>
  </si>
  <si>
    <t>TRŽNICA otroško igrišče</t>
  </si>
  <si>
    <t>SKEIT PARK</t>
  </si>
  <si>
    <t>VOJKOVA OD KIDRIČEVE DO RONDOJA</t>
  </si>
  <si>
    <t>BAZOVIŠKA PARKING-PASOVI</t>
  </si>
  <si>
    <t>CANKARJEVA ZAHODNO</t>
  </si>
  <si>
    <t>ERJAVČEVA  PRI ST. BLOKIH</t>
  </si>
  <si>
    <t xml:space="preserve">PRVOMAJSKA </t>
  </si>
  <si>
    <t xml:space="preserve">STRELIŠKA </t>
  </si>
  <si>
    <t xml:space="preserve">TRUBARJEVA </t>
  </si>
  <si>
    <t>UL.MARIJA KOGOJA Z IGRIŠČI</t>
  </si>
  <si>
    <t>VRTNA-PAS</t>
  </si>
  <si>
    <t>ERJAVČEVA - OTROŠKO IGRIŠČE</t>
  </si>
  <si>
    <t xml:space="preserve">CANKARJEVA - Spirea </t>
  </si>
  <si>
    <t>TRUBARJEVA - Spirea</t>
  </si>
  <si>
    <t>GNOJENJE VRTNIC  -delo</t>
  </si>
  <si>
    <t>VOJKOVA rondo, spiraea</t>
  </si>
  <si>
    <t>Obnova vezav na mlajših drevesih- KD</t>
  </si>
  <si>
    <t>Deratizacija zelenic, NG, 3x</t>
  </si>
  <si>
    <t>Dvigalo s košaro</t>
  </si>
  <si>
    <t>Nahrbtna kosilnica</t>
  </si>
  <si>
    <t>Pometalni stroj</t>
  </si>
  <si>
    <t>puhalnik</t>
  </si>
  <si>
    <t xml:space="preserve">1.1.8 OSTALA REŽIJSKA DELA NA JAVNIH POVRŠINAH </t>
  </si>
  <si>
    <t xml:space="preserve">zalivanje  nasadov v času sušnega obdobja,  </t>
  </si>
  <si>
    <t>košnja in čiščenje manjših nepredvidenih javnih površin, ipd.</t>
  </si>
  <si>
    <t>ZBIRNIK IZVAJANJA JAVNE SLUŽBE UREJANJE IN ČIŠČENJE JAVNIH POVRŠIN PO DEJAVNOSTIH NA OBMOČJU MESTNE OBČINE NOVA GORICA ZA MESTO NOVA GORICA ZA  LETO 2017</t>
  </si>
  <si>
    <t xml:space="preserve">interventna dela </t>
  </si>
  <si>
    <t>PRVOMAJSKA odcep</t>
  </si>
  <si>
    <t xml:space="preserve">KOŠI NEDELJA tc, oi.bg,del, park </t>
  </si>
  <si>
    <t>CANKARJEVA-ploščad obrtnik</t>
  </si>
  <si>
    <t>50-II.3</t>
  </si>
  <si>
    <t>Skeit park</t>
  </si>
  <si>
    <t>DELPINOVA ŠOLSKI center</t>
  </si>
  <si>
    <t>PDG KNJIŽNICA- mokro čiščenje</t>
  </si>
  <si>
    <t>ploš, stop</t>
  </si>
  <si>
    <t>čiščenje vtokov in rešetk ob deževju, čiščenje fug vna Bevkovem trgu</t>
  </si>
  <si>
    <t>Čistilno pral.strojstroj</t>
  </si>
  <si>
    <t>GNOJENJE nasadov- delo</t>
  </si>
  <si>
    <t>GNOJENJE  -material, kompost</t>
  </si>
  <si>
    <t>VZDRŽEVANJE BEVKOVEGA TRGA</t>
  </si>
  <si>
    <t>BEVKOV TRG pometanje</t>
  </si>
  <si>
    <t>BEVKOV TRG pometanje (1/3 površine)</t>
  </si>
  <si>
    <t>BEVKOV TRG - mokro strojno čiščenje</t>
  </si>
  <si>
    <t>BEVKOV TRG - mokro pol strojno- ročno čiščenje</t>
  </si>
  <si>
    <t>BEVKOV TRG - čiščenje peskolovcev</t>
  </si>
  <si>
    <t>h</t>
  </si>
  <si>
    <t>BEVKOV TRG -čiščenje rež</t>
  </si>
  <si>
    <t>BEVKOV TRG -čiščenje rež v klopeh</t>
  </si>
  <si>
    <t>BEVKOV TRG - čiščenje fontane</t>
  </si>
  <si>
    <t>Redna kontrola in servisiranje</t>
  </si>
  <si>
    <t>kos</t>
  </si>
  <si>
    <t>BEVKOV TRG - pobiranje navlake 1/2 površine</t>
  </si>
  <si>
    <t>SKUPAJ vzdrževanje Bevkovega trga</t>
  </si>
  <si>
    <t>BEVKOV TRG -izpraznjevanje košev, sortiranje</t>
  </si>
  <si>
    <t>SKUPAJ VZDRŽEVANJE BEVKOVEGA TRGA</t>
  </si>
  <si>
    <t>priloga</t>
  </si>
  <si>
    <t>količina</t>
  </si>
  <si>
    <t>trg, m2</t>
  </si>
  <si>
    <t>koš, kos</t>
  </si>
  <si>
    <t>čistilni stroj</t>
  </si>
  <si>
    <t>delavec</t>
  </si>
  <si>
    <t xml:space="preserve"> skupaj </t>
  </si>
  <si>
    <t>delavec h</t>
  </si>
  <si>
    <t>Material: kemikalije, fitri</t>
  </si>
  <si>
    <t>Generalno površinsko čiščenje fontane</t>
  </si>
  <si>
    <t>Visokotlačni čistilnik</t>
  </si>
  <si>
    <t>Servisno vozilo z orodjem</t>
  </si>
  <si>
    <t>PRILOGA B 1</t>
  </si>
  <si>
    <t>1. POJASNILO LETNEGA PROGRAMA</t>
  </si>
  <si>
    <t xml:space="preserve">Na osnovi Pravilnika o urejanju in čiščenju javnih površin na območju Mestne občine Nova Gorica za mesto Nova Gorica in naselja Solkan, Kromberk, Rožna Dolina in Pristava, je navedeno območje razdeljeno na več con. Oznaka cone  natančno opredeljujeje intenzivnost aktivnosti na posamezni coni. Aktivnosti - cone so razvidne v katastru javnih odprtih in zelenih površin na območju mesta Nova Gorica in primestnih naselij Solkan, Kromberk, Rožna Dolina in Pristava.                                                                                               </t>
  </si>
  <si>
    <t xml:space="preserve">Glede na zgoraj navedeni pravilnik in razpoložljiva proračunska sredstva bo Koncesionar Komunala Nova Gorica d.d. po tem letnem programu izvajal aktivnosti, ki so razvidne in ovrednotene na preglednicah letnega programa GJS (PRILOGA »B1«).                                                               </t>
  </si>
  <si>
    <t>O planiranih in izvedenih delih se predstavnika koncesionarja in koncendenta tedensko in dnevno pisno usklajujeta v skladu s tem letnim programom. O predvidenih aktivnostih je sproti obveščana tudi KS Nova Gorica.</t>
  </si>
  <si>
    <t xml:space="preserve">V letu 2017 bo na območju izvajanja gospodarske javne službe  standard vzdrževanja javnih površin primerljiv z letom 2016, vsekakor pa bo pogostost pometanja, pobiranja navlake in praznjenja košev manjša, kot je predvideno v Pravilniku o urejanju in čiščenju javnih površin. Za območje centra mesta oz. Bevkovega trga, kjer so urejeni novi kamniti tlaki, komunalna oprema in naprave so bila v proračunu zagotovljena dodatna sredstva zaradi zahtevnejšega vzdrževanja. Temu primerno smo tudi prilagodili letni program dela izvajanja GJS za to območje.                                                                    </t>
  </si>
  <si>
    <t xml:space="preserve">Sredstva, ki so namenjena za izvajanje GJS po tem programu, so zajeta v skupni postavki št. 07.234 »Urejanje in čiščenje javnih površin po koncesiji za mesto Nova Gorica« in sicer v višini 760.000,00 EUR.                                                                                                                </t>
  </si>
  <si>
    <t>V preglednicah so razvidne intenzivnosti vzdrževanja v posameznih conah, količine in cene po enoti po veljavnem ceniku. Iz zbirnika oziroma rekapitulacije je razvidno, da skupna vrednost letnega programa vključno z DDV znaša 759.230,07 EUR, kar ustreza zgoraj navedenim razpoložljivim sredstvom proračuna za leto 2017.</t>
  </si>
  <si>
    <t xml:space="preserve">Priloga 1  </t>
  </si>
  <si>
    <t>PROGRAM  IZVAJANJA GJS UREJANJA IN ČIŠČENJA JAVNIH POVRŠIN NA OBMOČJU MESTA NOVA GORICA ZA LETO 2017</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</si>
</sst>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000\ _S_I_T_-;\-* #,##0.0000\ _S_I_T_-;_-* &quot;-&quot;??\ _S_I_T_-;_-@_-"/>
    <numFmt numFmtId="181" formatCode="#,##0.00_ ;\-#,##0.00\ "/>
    <numFmt numFmtId="182" formatCode="#,##0_ ;\-#,##0\ "/>
    <numFmt numFmtId="183" formatCode="0.0"/>
    <numFmt numFmtId="184" formatCode="0_ ;\-0\ "/>
    <numFmt numFmtId="185" formatCode="&quot;True&quot;;&quot;True&quot;;&quot;False&quot;"/>
    <numFmt numFmtId="186" formatCode="&quot;On&quot;;&quot;On&quot;;&quot;Off&quot;"/>
    <numFmt numFmtId="187" formatCode="0.00_ ;\-0.00\ "/>
    <numFmt numFmtId="188" formatCode="0.00;[Red]0.00"/>
    <numFmt numFmtId="189" formatCode="0.00_ ;[Red]\-0.00\ "/>
    <numFmt numFmtId="190" formatCode="#,##0.00_ ;[Red]\-#,##0.00\ "/>
    <numFmt numFmtId="191" formatCode="#,##0.000"/>
    <numFmt numFmtId="192" formatCode="0.000"/>
    <numFmt numFmtId="193" formatCode="#,##0.00;[Red]#,##0.00"/>
    <numFmt numFmtId="194" formatCode="#,##0.0"/>
  </numFmts>
  <fonts count="71">
    <font>
      <sz val="10"/>
      <name val="Arial CE"/>
      <family val="0"/>
    </font>
    <font>
      <u val="single"/>
      <sz val="10"/>
      <color indexed="12"/>
      <name val="Arial CE"/>
      <family val="2"/>
    </font>
    <font>
      <u val="single"/>
      <sz val="10"/>
      <color indexed="36"/>
      <name val="Arial CE"/>
      <family val="2"/>
    </font>
    <font>
      <sz val="8"/>
      <name val="Arial CE"/>
      <family val="2"/>
    </font>
    <font>
      <sz val="12"/>
      <name val="Arial CE"/>
      <family val="2"/>
    </font>
    <font>
      <b/>
      <sz val="12"/>
      <name val="Arial CE"/>
      <family val="2"/>
    </font>
    <font>
      <b/>
      <i/>
      <sz val="12"/>
      <name val="Arial CE"/>
      <family val="2"/>
    </font>
    <font>
      <i/>
      <sz val="12"/>
      <name val="Arial CE"/>
      <family val="2"/>
    </font>
    <font>
      <b/>
      <sz val="12"/>
      <color indexed="10"/>
      <name val="Arial CE"/>
      <family val="2"/>
    </font>
    <font>
      <sz val="11"/>
      <name val="Arial CE"/>
      <family val="2"/>
    </font>
    <font>
      <b/>
      <sz val="11"/>
      <name val="Arial CE"/>
      <family val="0"/>
    </font>
    <font>
      <sz val="11"/>
      <name val="Arial"/>
      <family val="2"/>
    </font>
    <font>
      <b/>
      <i/>
      <sz val="11"/>
      <name val="Arial CE"/>
      <family val="2"/>
    </font>
    <font>
      <b/>
      <sz val="11"/>
      <name val="Arial"/>
      <family val="2"/>
    </font>
    <font>
      <b/>
      <sz val="10"/>
      <name val="Arial CE"/>
      <family val="0"/>
    </font>
    <font>
      <b/>
      <sz val="12"/>
      <name val="Arial"/>
      <family val="2"/>
    </font>
    <font>
      <sz val="12"/>
      <name val="Arial"/>
      <family val="2"/>
    </font>
    <font>
      <i/>
      <sz val="11"/>
      <name val="Arial CE"/>
      <family val="0"/>
    </font>
    <font>
      <b/>
      <sz val="14"/>
      <name val="Arial"/>
      <family val="2"/>
    </font>
    <font>
      <sz val="14"/>
      <name val="Arial"/>
      <family val="2"/>
    </font>
    <font>
      <b/>
      <sz val="2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10"/>
      <name val="Arial CE"/>
      <family val="2"/>
    </font>
    <font>
      <b/>
      <sz val="11"/>
      <color indexed="10"/>
      <name val="Arial CE"/>
      <family val="2"/>
    </font>
    <font>
      <sz val="10"/>
      <color indexed="10"/>
      <name val="Arial CE"/>
      <family val="2"/>
    </font>
    <font>
      <sz val="12"/>
      <color indexed="8"/>
      <name val="Arial CE"/>
      <family val="2"/>
    </font>
    <font>
      <b/>
      <sz val="12"/>
      <color indexed="8"/>
      <name val="Arial"/>
      <family val="2"/>
    </font>
    <font>
      <sz val="11"/>
      <color indexed="8"/>
      <name val="Arial"/>
      <family val="2"/>
    </font>
    <font>
      <b/>
      <i/>
      <sz val="11"/>
      <color indexed="8"/>
      <name val="Arial CE"/>
      <family val="2"/>
    </font>
    <font>
      <sz val="11"/>
      <color indexed="8"/>
      <name val="Arial CE"/>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CE"/>
      <family val="2"/>
    </font>
    <font>
      <b/>
      <sz val="11"/>
      <color rgb="FFFF0000"/>
      <name val="Arial CE"/>
      <family val="2"/>
    </font>
    <font>
      <sz val="10"/>
      <color rgb="FFFF0000"/>
      <name val="Arial CE"/>
      <family val="2"/>
    </font>
    <font>
      <sz val="12"/>
      <color theme="1"/>
      <name val="Arial CE"/>
      <family val="2"/>
    </font>
    <font>
      <b/>
      <sz val="12"/>
      <color theme="1"/>
      <name val="Arial"/>
      <family val="2"/>
    </font>
    <font>
      <sz val="11"/>
      <color rgb="FF000000"/>
      <name val="Arial"/>
      <family val="2"/>
    </font>
    <font>
      <b/>
      <i/>
      <sz val="11"/>
      <color theme="1"/>
      <name val="Arial CE"/>
      <family val="2"/>
    </font>
    <font>
      <sz val="11"/>
      <color theme="1"/>
      <name val="Arial CE"/>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style="thin"/>
      <bottom style="thin"/>
    </border>
    <border>
      <left style="medium"/>
      <right style="medium"/>
      <top style="medium"/>
      <bottom style="medium"/>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color indexed="63"/>
      </right>
      <top>
        <color indexed="63"/>
      </top>
      <bottom style="thin"/>
    </border>
    <border>
      <left style="thin"/>
      <right style="thin"/>
      <top style="medium"/>
      <bottom style="medium"/>
    </border>
    <border>
      <left style="thin"/>
      <right>
        <color indexed="63"/>
      </right>
      <top style="medium"/>
      <bottom style="medium"/>
    </border>
    <border>
      <left style="medium"/>
      <right style="medium"/>
      <top>
        <color indexed="63"/>
      </top>
      <bottom style="thin"/>
    </border>
    <border>
      <left style="medium"/>
      <right style="medium"/>
      <top style="thin"/>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color indexed="63"/>
      </left>
      <right>
        <color indexed="63"/>
      </right>
      <top>
        <color indexed="63"/>
      </top>
      <bottom style="thin"/>
    </border>
    <border>
      <left>
        <color indexed="63"/>
      </left>
      <right style="medium"/>
      <top style="thin"/>
      <bottom style="thin"/>
    </border>
    <border>
      <left style="medium"/>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medium"/>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style="medium"/>
      <top>
        <color indexed="63"/>
      </top>
      <bottom style="medium"/>
    </border>
    <border>
      <left>
        <color indexed="63"/>
      </left>
      <right style="thin"/>
      <top>
        <color indexed="63"/>
      </top>
      <bottom style="medium"/>
    </border>
    <border>
      <left style="medium"/>
      <right>
        <color indexed="63"/>
      </right>
      <top>
        <color indexed="63"/>
      </top>
      <bottom style="thin"/>
    </border>
    <border>
      <left style="thin"/>
      <right style="medium"/>
      <top style="thin"/>
      <bottom>
        <color indexed="63"/>
      </botto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medium"/>
      <bottom style="thin"/>
    </border>
    <border>
      <left style="thin"/>
      <right>
        <color indexed="63"/>
      </right>
      <top style="thin"/>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1" fillId="0" borderId="0" applyNumberFormat="0" applyFill="0" applyBorder="0" applyAlignment="0" applyProtection="0"/>
    <xf numFmtId="0" fontId="49" fillId="20"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7" fillId="0" borderId="6" applyNumberFormat="0" applyFill="0" applyAlignment="0" applyProtection="0"/>
    <xf numFmtId="0" fontId="58" fillId="29" borderId="7" applyNumberFormat="0" applyAlignment="0" applyProtection="0"/>
    <xf numFmtId="0" fontId="59" fillId="20" borderId="8" applyNumberFormat="0" applyAlignment="0" applyProtection="0"/>
    <xf numFmtId="0" fontId="60"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1" borderId="8" applyNumberFormat="0" applyAlignment="0" applyProtection="0"/>
    <xf numFmtId="0" fontId="62" fillId="0" borderId="9" applyNumberFormat="0" applyFill="0" applyAlignment="0" applyProtection="0"/>
  </cellStyleXfs>
  <cellXfs count="371">
    <xf numFmtId="0" fontId="0" fillId="0" borderId="0" xfId="0" applyAlignment="1">
      <alignment/>
    </xf>
    <xf numFmtId="0" fontId="4" fillId="0" borderId="0" xfId="0" applyFont="1" applyAlignment="1">
      <alignment/>
    </xf>
    <xf numFmtId="3" fontId="5" fillId="0" borderId="10" xfId="0" applyNumberFormat="1" applyFont="1" applyBorder="1" applyAlignment="1">
      <alignment/>
    </xf>
    <xf numFmtId="0" fontId="5" fillId="0" borderId="0" xfId="0" applyFont="1" applyAlignment="1">
      <alignment/>
    </xf>
    <xf numFmtId="0" fontId="4" fillId="0" borderId="11" xfId="0" applyFont="1" applyBorder="1" applyAlignment="1">
      <alignment horizontal="center"/>
    </xf>
    <xf numFmtId="0" fontId="5" fillId="0" borderId="12" xfId="0" applyFont="1" applyBorder="1" applyAlignment="1">
      <alignment/>
    </xf>
    <xf numFmtId="192" fontId="4" fillId="0" borderId="0" xfId="0" applyNumberFormat="1" applyFont="1" applyAlignment="1">
      <alignment/>
    </xf>
    <xf numFmtId="0" fontId="4" fillId="0" borderId="13" xfId="0" applyFont="1" applyBorder="1" applyAlignment="1">
      <alignment/>
    </xf>
    <xf numFmtId="0" fontId="4" fillId="0" borderId="0" xfId="0" applyFont="1" applyAlignment="1">
      <alignment horizontal="center"/>
    </xf>
    <xf numFmtId="0" fontId="4" fillId="0" borderId="14" xfId="0" applyFont="1" applyBorder="1" applyAlignment="1">
      <alignment horizontal="center"/>
    </xf>
    <xf numFmtId="0" fontId="4" fillId="0" borderId="0" xfId="0" applyFont="1" applyBorder="1" applyAlignment="1">
      <alignment/>
    </xf>
    <xf numFmtId="192" fontId="5" fillId="0" borderId="10" xfId="0" applyNumberFormat="1" applyFont="1" applyBorder="1" applyAlignment="1">
      <alignment/>
    </xf>
    <xf numFmtId="4" fontId="4" fillId="0" borderId="0" xfId="0" applyNumberFormat="1" applyFont="1" applyAlignment="1">
      <alignment/>
    </xf>
    <xf numFmtId="0" fontId="0" fillId="0" borderId="0" xfId="0" applyFont="1" applyAlignment="1">
      <alignment/>
    </xf>
    <xf numFmtId="0" fontId="4" fillId="0" borderId="15" xfId="0" applyFont="1" applyBorder="1" applyAlignment="1">
      <alignment/>
    </xf>
    <xf numFmtId="0" fontId="4" fillId="0" borderId="16" xfId="0" applyFont="1" applyBorder="1" applyAlignment="1">
      <alignment/>
    </xf>
    <xf numFmtId="3" fontId="4" fillId="0" borderId="14" xfId="59" applyNumberFormat="1" applyFont="1" applyBorder="1" applyAlignment="1">
      <alignment horizontal="center"/>
    </xf>
    <xf numFmtId="3" fontId="4" fillId="0" borderId="11" xfId="59" applyNumberFormat="1" applyFont="1" applyBorder="1" applyAlignment="1">
      <alignment horizontal="center"/>
    </xf>
    <xf numFmtId="3" fontId="5" fillId="0" borderId="17" xfId="0" applyNumberFormat="1" applyFont="1" applyBorder="1" applyAlignment="1">
      <alignment horizontal="center"/>
    </xf>
    <xf numFmtId="0" fontId="0" fillId="0" borderId="0" xfId="0" applyFont="1" applyAlignment="1">
      <alignment horizontal="center"/>
    </xf>
    <xf numFmtId="0" fontId="7" fillId="0" borderId="0" xfId="0" applyFont="1" applyAlignment="1">
      <alignment/>
    </xf>
    <xf numFmtId="171" fontId="6" fillId="0" borderId="0" xfId="59" applyFont="1" applyAlignment="1">
      <alignment/>
    </xf>
    <xf numFmtId="192" fontId="6" fillId="0" borderId="0" xfId="59" applyNumberFormat="1" applyFont="1" applyAlignment="1">
      <alignment/>
    </xf>
    <xf numFmtId="17" fontId="7" fillId="0" borderId="0" xfId="0" applyNumberFormat="1" applyFont="1" applyAlignment="1">
      <alignment/>
    </xf>
    <xf numFmtId="0" fontId="8" fillId="0" borderId="18" xfId="0" applyFont="1" applyBorder="1" applyAlignment="1">
      <alignment/>
    </xf>
    <xf numFmtId="0" fontId="4" fillId="0" borderId="12" xfId="0" applyFont="1" applyBorder="1" applyAlignment="1">
      <alignment/>
    </xf>
    <xf numFmtId="192" fontId="4" fillId="0" borderId="14" xfId="59" applyNumberFormat="1" applyFont="1" applyBorder="1" applyAlignment="1">
      <alignment horizontal="center"/>
    </xf>
    <xf numFmtId="3" fontId="4" fillId="0" borderId="14" xfId="59" applyNumberFormat="1" applyFont="1" applyBorder="1" applyAlignment="1">
      <alignment/>
    </xf>
    <xf numFmtId="191" fontId="4" fillId="0" borderId="14" xfId="59" applyNumberFormat="1" applyFont="1" applyBorder="1" applyAlignment="1">
      <alignment horizontal="center"/>
    </xf>
    <xf numFmtId="0" fontId="4" fillId="0" borderId="19" xfId="0" applyFont="1" applyBorder="1" applyAlignment="1">
      <alignment/>
    </xf>
    <xf numFmtId="3" fontId="4" fillId="0" borderId="11" xfId="59" applyNumberFormat="1" applyFont="1" applyBorder="1" applyAlignment="1">
      <alignment/>
    </xf>
    <xf numFmtId="0" fontId="5" fillId="0" borderId="16" xfId="0" applyFont="1" applyBorder="1" applyAlignment="1">
      <alignment/>
    </xf>
    <xf numFmtId="3" fontId="5" fillId="0" borderId="20" xfId="0" applyNumberFormat="1" applyFont="1" applyBorder="1" applyAlignment="1">
      <alignment/>
    </xf>
    <xf numFmtId="3" fontId="5" fillId="0" borderId="21" xfId="0" applyNumberFormat="1" applyFont="1" applyBorder="1" applyAlignment="1">
      <alignment/>
    </xf>
    <xf numFmtId="3" fontId="5" fillId="0" borderId="21" xfId="0" applyNumberFormat="1" applyFont="1" applyBorder="1" applyAlignment="1">
      <alignment horizontal="center"/>
    </xf>
    <xf numFmtId="192" fontId="0" fillId="0" borderId="0" xfId="0" applyNumberFormat="1" applyFont="1" applyAlignment="1">
      <alignment/>
    </xf>
    <xf numFmtId="191" fontId="0" fillId="0" borderId="0" xfId="0" applyNumberFormat="1" applyFont="1" applyAlignment="1">
      <alignment/>
    </xf>
    <xf numFmtId="4" fontId="5" fillId="0" borderId="12" xfId="0" applyNumberFormat="1" applyFont="1" applyBorder="1" applyAlignment="1">
      <alignment horizontal="center"/>
    </xf>
    <xf numFmtId="4" fontId="4" fillId="0" borderId="22" xfId="0" applyNumberFormat="1" applyFont="1" applyBorder="1" applyAlignment="1">
      <alignment/>
    </xf>
    <xf numFmtId="4" fontId="4" fillId="0" borderId="23" xfId="0" applyNumberFormat="1" applyFont="1" applyBorder="1" applyAlignment="1">
      <alignment/>
    </xf>
    <xf numFmtId="4" fontId="5" fillId="0" borderId="12" xfId="0" applyNumberFormat="1" applyFont="1" applyBorder="1" applyAlignment="1">
      <alignment/>
    </xf>
    <xf numFmtId="4" fontId="0" fillId="0" borderId="0" xfId="0" applyNumberFormat="1" applyFont="1" applyAlignment="1">
      <alignment/>
    </xf>
    <xf numFmtId="0" fontId="9" fillId="0" borderId="0" xfId="0" applyFont="1" applyAlignment="1">
      <alignment/>
    </xf>
    <xf numFmtId="0" fontId="9"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
    </xf>
    <xf numFmtId="171" fontId="10" fillId="0" borderId="0" xfId="59" applyFont="1" applyBorder="1" applyAlignment="1">
      <alignment/>
    </xf>
    <xf numFmtId="191" fontId="10" fillId="0" borderId="0" xfId="59" applyNumberFormat="1" applyFont="1" applyBorder="1" applyAlignment="1">
      <alignment/>
    </xf>
    <xf numFmtId="171" fontId="9" fillId="0" borderId="0" xfId="59" applyFont="1" applyBorder="1" applyAlignment="1">
      <alignment/>
    </xf>
    <xf numFmtId="3" fontId="10" fillId="0" borderId="0" xfId="0" applyNumberFormat="1" applyFont="1" applyBorder="1" applyAlignment="1">
      <alignment/>
    </xf>
    <xf numFmtId="181" fontId="10" fillId="0" borderId="0" xfId="59" applyNumberFormat="1" applyFont="1" applyAlignment="1">
      <alignment/>
    </xf>
    <xf numFmtId="171" fontId="10" fillId="0" borderId="0" xfId="59" applyFont="1" applyAlignment="1">
      <alignment/>
    </xf>
    <xf numFmtId="0" fontId="10" fillId="0" borderId="24" xfId="0" applyFont="1" applyBorder="1" applyAlignment="1">
      <alignment/>
    </xf>
    <xf numFmtId="0" fontId="10" fillId="0" borderId="20" xfId="0" applyFont="1" applyBorder="1" applyAlignment="1">
      <alignment/>
    </xf>
    <xf numFmtId="0" fontId="10" fillId="0" borderId="20" xfId="0" applyFont="1" applyBorder="1" applyAlignment="1">
      <alignment horizontal="center"/>
    </xf>
    <xf numFmtId="171" fontId="10" fillId="0" borderId="20" xfId="59" applyFont="1" applyBorder="1" applyAlignment="1">
      <alignment horizontal="center"/>
    </xf>
    <xf numFmtId="191" fontId="10" fillId="0" borderId="20" xfId="0" applyNumberFormat="1" applyFont="1" applyBorder="1" applyAlignment="1">
      <alignment/>
    </xf>
    <xf numFmtId="0" fontId="10" fillId="0" borderId="25" xfId="0" applyFont="1" applyBorder="1" applyAlignment="1">
      <alignment/>
    </xf>
    <xf numFmtId="0" fontId="9" fillId="0" borderId="15" xfId="0" applyFont="1" applyBorder="1" applyAlignment="1">
      <alignment/>
    </xf>
    <xf numFmtId="0" fontId="9" fillId="0" borderId="14" xfId="0" applyFont="1" applyBorder="1" applyAlignment="1">
      <alignment/>
    </xf>
    <xf numFmtId="3" fontId="9" fillId="0" borderId="14" xfId="0" applyNumberFormat="1" applyFont="1" applyBorder="1" applyAlignment="1">
      <alignment horizontal="right"/>
    </xf>
    <xf numFmtId="3" fontId="9" fillId="0" borderId="14" xfId="59" applyNumberFormat="1" applyFont="1" applyBorder="1" applyAlignment="1">
      <alignment horizontal="center"/>
    </xf>
    <xf numFmtId="3" fontId="9" fillId="0" borderId="14" xfId="59" applyNumberFormat="1" applyFont="1" applyBorder="1" applyAlignment="1">
      <alignment/>
    </xf>
    <xf numFmtId="191" fontId="9" fillId="0" borderId="14" xfId="0" applyNumberFormat="1" applyFont="1" applyBorder="1" applyAlignment="1">
      <alignment/>
    </xf>
    <xf numFmtId="4" fontId="9" fillId="0" borderId="26" xfId="0" applyNumberFormat="1" applyFont="1" applyBorder="1" applyAlignment="1">
      <alignment/>
    </xf>
    <xf numFmtId="0" fontId="9" fillId="0" borderId="16" xfId="0" applyFont="1" applyBorder="1" applyAlignment="1">
      <alignment/>
    </xf>
    <xf numFmtId="0" fontId="9" fillId="0" borderId="11" xfId="0" applyFont="1" applyBorder="1" applyAlignment="1">
      <alignment/>
    </xf>
    <xf numFmtId="3" fontId="9" fillId="0" borderId="11" xfId="0" applyNumberFormat="1" applyFont="1" applyBorder="1" applyAlignment="1">
      <alignment horizontal="right"/>
    </xf>
    <xf numFmtId="3" fontId="9" fillId="0" borderId="11" xfId="59" applyNumberFormat="1" applyFont="1" applyBorder="1" applyAlignment="1">
      <alignment horizontal="center"/>
    </xf>
    <xf numFmtId="3" fontId="9" fillId="0" borderId="11" xfId="59" applyNumberFormat="1" applyFont="1" applyBorder="1" applyAlignment="1">
      <alignment/>
    </xf>
    <xf numFmtId="4" fontId="9" fillId="0" borderId="27" xfId="0" applyNumberFormat="1" applyFont="1" applyBorder="1" applyAlignment="1">
      <alignment/>
    </xf>
    <xf numFmtId="3" fontId="9" fillId="0" borderId="11" xfId="0" applyNumberFormat="1" applyFont="1" applyBorder="1" applyAlignment="1">
      <alignment/>
    </xf>
    <xf numFmtId="3" fontId="9" fillId="0" borderId="28" xfId="59" applyNumberFormat="1" applyFont="1" applyBorder="1" applyAlignment="1">
      <alignment/>
    </xf>
    <xf numFmtId="191" fontId="9" fillId="0" borderId="11" xfId="0" applyNumberFormat="1" applyFont="1" applyBorder="1" applyAlignment="1">
      <alignment/>
    </xf>
    <xf numFmtId="0" fontId="9" fillId="0" borderId="29" xfId="0" applyFont="1" applyBorder="1" applyAlignment="1">
      <alignment/>
    </xf>
    <xf numFmtId="0" fontId="9" fillId="0" borderId="30" xfId="0" applyFont="1" applyBorder="1" applyAlignment="1">
      <alignment/>
    </xf>
    <xf numFmtId="3" fontId="9" fillId="0" borderId="31" xfId="0" applyNumberFormat="1" applyFont="1" applyBorder="1" applyAlignment="1">
      <alignment horizontal="right"/>
    </xf>
    <xf numFmtId="3" fontId="9" fillId="0" borderId="31" xfId="59" applyNumberFormat="1" applyFont="1" applyBorder="1" applyAlignment="1">
      <alignment horizontal="center"/>
    </xf>
    <xf numFmtId="3" fontId="9" fillId="0" borderId="31" xfId="59" applyNumberFormat="1" applyFont="1" applyBorder="1" applyAlignment="1">
      <alignment/>
    </xf>
    <xf numFmtId="4" fontId="9" fillId="0" borderId="32" xfId="0" applyNumberFormat="1" applyFont="1" applyBorder="1" applyAlignment="1">
      <alignment/>
    </xf>
    <xf numFmtId="3" fontId="10" fillId="0" borderId="20" xfId="0" applyNumberFormat="1" applyFont="1" applyBorder="1" applyAlignment="1">
      <alignment horizontal="right"/>
    </xf>
    <xf numFmtId="4" fontId="10" fillId="0" borderId="20" xfId="0" applyNumberFormat="1" applyFont="1" applyBorder="1" applyAlignment="1">
      <alignment horizontal="center"/>
    </xf>
    <xf numFmtId="3" fontId="10" fillId="0" borderId="20" xfId="59" applyNumberFormat="1" applyFont="1" applyBorder="1" applyAlignment="1">
      <alignment/>
    </xf>
    <xf numFmtId="191" fontId="9" fillId="0" borderId="20" xfId="0" applyNumberFormat="1" applyFont="1" applyBorder="1" applyAlignment="1">
      <alignment/>
    </xf>
    <xf numFmtId="4" fontId="10" fillId="0" borderId="25" xfId="59" applyNumberFormat="1" applyFont="1" applyBorder="1" applyAlignment="1">
      <alignment/>
    </xf>
    <xf numFmtId="181" fontId="10" fillId="0" borderId="0" xfId="59" applyNumberFormat="1" applyFont="1" applyBorder="1" applyAlignment="1">
      <alignment/>
    </xf>
    <xf numFmtId="1" fontId="10" fillId="0" borderId="0" xfId="0" applyNumberFormat="1" applyFont="1" applyBorder="1" applyAlignment="1">
      <alignment horizontal="center"/>
    </xf>
    <xf numFmtId="1" fontId="10" fillId="0" borderId="0" xfId="0" applyNumberFormat="1" applyFont="1" applyBorder="1" applyAlignment="1">
      <alignment horizontal="right"/>
    </xf>
    <xf numFmtId="4" fontId="10" fillId="0" borderId="0" xfId="0" applyNumberFormat="1" applyFont="1" applyBorder="1" applyAlignment="1">
      <alignment horizontal="center"/>
    </xf>
    <xf numFmtId="0" fontId="10" fillId="0" borderId="0" xfId="0" applyFont="1" applyBorder="1" applyAlignment="1">
      <alignment/>
    </xf>
    <xf numFmtId="0" fontId="9" fillId="0" borderId="0" xfId="0" applyFont="1" applyAlignment="1">
      <alignment/>
    </xf>
    <xf numFmtId="191" fontId="9" fillId="0" borderId="0" xfId="0" applyNumberFormat="1" applyFont="1" applyAlignment="1">
      <alignment/>
    </xf>
    <xf numFmtId="0" fontId="9" fillId="0" borderId="33" xfId="0" applyFont="1" applyBorder="1" applyAlignment="1">
      <alignment/>
    </xf>
    <xf numFmtId="191" fontId="9" fillId="0" borderId="33" xfId="0" applyNumberFormat="1" applyFont="1" applyBorder="1" applyAlignment="1">
      <alignment/>
    </xf>
    <xf numFmtId="0" fontId="9" fillId="0" borderId="26" xfId="0" applyFont="1" applyBorder="1" applyAlignment="1">
      <alignment/>
    </xf>
    <xf numFmtId="0" fontId="9" fillId="0" borderId="27" xfId="0" applyFont="1" applyBorder="1" applyAlignment="1">
      <alignment/>
    </xf>
    <xf numFmtId="182" fontId="9" fillId="0" borderId="11" xfId="59" applyNumberFormat="1" applyFont="1" applyBorder="1" applyAlignment="1">
      <alignment/>
    </xf>
    <xf numFmtId="0" fontId="9" fillId="0" borderId="34" xfId="0" applyFont="1" applyBorder="1" applyAlignment="1">
      <alignment/>
    </xf>
    <xf numFmtId="191" fontId="9" fillId="0" borderId="0" xfId="0" applyNumberFormat="1" applyFont="1" applyAlignment="1">
      <alignment/>
    </xf>
    <xf numFmtId="171" fontId="10" fillId="0" borderId="21" xfId="59" applyFont="1" applyBorder="1" applyAlignment="1">
      <alignment horizontal="center"/>
    </xf>
    <xf numFmtId="191" fontId="10" fillId="0" borderId="24" xfId="0" applyNumberFormat="1" applyFont="1" applyBorder="1" applyAlignment="1">
      <alignment/>
    </xf>
    <xf numFmtId="0" fontId="9" fillId="0" borderId="23" xfId="0" applyFont="1" applyBorder="1" applyAlignment="1">
      <alignment/>
    </xf>
    <xf numFmtId="0" fontId="9" fillId="0" borderId="35" xfId="0" applyFont="1" applyBorder="1" applyAlignment="1">
      <alignment/>
    </xf>
    <xf numFmtId="3" fontId="9" fillId="0" borderId="16" xfId="0" applyNumberFormat="1" applyFont="1" applyBorder="1" applyAlignment="1">
      <alignment/>
    </xf>
    <xf numFmtId="3" fontId="9" fillId="0" borderId="19" xfId="59" applyNumberFormat="1" applyFont="1" applyBorder="1" applyAlignment="1">
      <alignment horizontal="center"/>
    </xf>
    <xf numFmtId="3" fontId="9" fillId="0" borderId="19" xfId="59" applyNumberFormat="1" applyFont="1" applyBorder="1" applyAlignment="1">
      <alignment/>
    </xf>
    <xf numFmtId="3" fontId="10" fillId="0" borderId="21" xfId="59" applyNumberFormat="1" applyFont="1" applyBorder="1" applyAlignment="1">
      <alignment/>
    </xf>
    <xf numFmtId="191" fontId="9" fillId="0" borderId="24" xfId="0" applyNumberFormat="1" applyFont="1" applyBorder="1" applyAlignment="1">
      <alignment/>
    </xf>
    <xf numFmtId="0" fontId="10" fillId="0" borderId="21" xfId="0" applyFont="1" applyBorder="1" applyAlignment="1">
      <alignment horizontal="center"/>
    </xf>
    <xf numFmtId="171" fontId="10" fillId="0" borderId="24" xfId="59" applyFont="1" applyBorder="1" applyAlignment="1">
      <alignment horizontal="center"/>
    </xf>
    <xf numFmtId="3" fontId="9" fillId="0" borderId="13" xfId="59" applyNumberFormat="1" applyFont="1" applyBorder="1" applyAlignment="1">
      <alignment horizontal="center"/>
    </xf>
    <xf numFmtId="3" fontId="9" fillId="0" borderId="36" xfId="0" applyNumberFormat="1" applyFont="1" applyBorder="1" applyAlignment="1">
      <alignment/>
    </xf>
    <xf numFmtId="3" fontId="9" fillId="0" borderId="37" xfId="59" applyNumberFormat="1" applyFont="1" applyBorder="1" applyAlignment="1">
      <alignment horizontal="center"/>
    </xf>
    <xf numFmtId="3" fontId="9" fillId="0" borderId="36" xfId="59" applyNumberFormat="1" applyFont="1" applyBorder="1" applyAlignment="1">
      <alignment/>
    </xf>
    <xf numFmtId="191" fontId="9" fillId="0" borderId="31" xfId="0" applyNumberFormat="1" applyFont="1" applyBorder="1" applyAlignment="1">
      <alignment/>
    </xf>
    <xf numFmtId="0" fontId="10" fillId="0" borderId="0" xfId="0" applyFont="1" applyAlignment="1">
      <alignment/>
    </xf>
    <xf numFmtId="0" fontId="9" fillId="0" borderId="24" xfId="0" applyFont="1" applyBorder="1" applyAlignment="1">
      <alignment/>
    </xf>
    <xf numFmtId="0" fontId="9" fillId="0" borderId="20" xfId="0" applyFont="1" applyBorder="1" applyAlignment="1">
      <alignment/>
    </xf>
    <xf numFmtId="3" fontId="9" fillId="0" borderId="20" xfId="0" applyNumberFormat="1" applyFont="1" applyBorder="1" applyAlignment="1">
      <alignment horizontal="right"/>
    </xf>
    <xf numFmtId="4" fontId="9" fillId="0" borderId="20" xfId="0" applyNumberFormat="1" applyFont="1" applyBorder="1" applyAlignment="1">
      <alignment horizontal="center"/>
    </xf>
    <xf numFmtId="3" fontId="9" fillId="0" borderId="20" xfId="59" applyNumberFormat="1" applyFont="1" applyBorder="1" applyAlignment="1">
      <alignment/>
    </xf>
    <xf numFmtId="4" fontId="9" fillId="0" borderId="38" xfId="59" applyNumberFormat="1" applyFont="1" applyBorder="1" applyAlignment="1">
      <alignment/>
    </xf>
    <xf numFmtId="4" fontId="9" fillId="0" borderId="39" xfId="0" applyNumberFormat="1" applyFont="1" applyBorder="1" applyAlignment="1">
      <alignment horizontal="center"/>
    </xf>
    <xf numFmtId="0" fontId="10" fillId="0" borderId="17" xfId="0" applyFont="1" applyBorder="1" applyAlignment="1">
      <alignment/>
    </xf>
    <xf numFmtId="0" fontId="10" fillId="0" borderId="39" xfId="0" applyFont="1" applyBorder="1" applyAlignment="1">
      <alignment/>
    </xf>
    <xf numFmtId="3" fontId="10" fillId="0" borderId="20" xfId="0" applyNumberFormat="1" applyFont="1" applyBorder="1" applyAlignment="1">
      <alignment/>
    </xf>
    <xf numFmtId="4" fontId="10" fillId="0" borderId="38" xfId="0" applyNumberFormat="1" applyFont="1" applyBorder="1" applyAlignment="1">
      <alignment/>
    </xf>
    <xf numFmtId="0" fontId="9" fillId="0" borderId="11" xfId="0" applyFont="1" applyBorder="1" applyAlignment="1">
      <alignment horizontal="center"/>
    </xf>
    <xf numFmtId="192" fontId="9" fillId="0" borderId="14" xfId="0" applyNumberFormat="1" applyFont="1" applyBorder="1" applyAlignment="1">
      <alignment/>
    </xf>
    <xf numFmtId="0" fontId="10" fillId="0" borderId="12" xfId="0" applyFont="1" applyBorder="1" applyAlignment="1">
      <alignment/>
    </xf>
    <xf numFmtId="3" fontId="10" fillId="0" borderId="0" xfId="0" applyNumberFormat="1" applyFont="1" applyBorder="1" applyAlignment="1">
      <alignment horizontal="right"/>
    </xf>
    <xf numFmtId="3" fontId="10" fillId="0" borderId="0" xfId="59" applyNumberFormat="1" applyFont="1" applyBorder="1" applyAlignment="1">
      <alignment/>
    </xf>
    <xf numFmtId="4" fontId="10" fillId="0" borderId="0" xfId="59" applyNumberFormat="1" applyFont="1" applyBorder="1" applyAlignment="1">
      <alignment/>
    </xf>
    <xf numFmtId="0" fontId="9" fillId="0" borderId="14" xfId="0" applyFont="1" applyBorder="1" applyAlignment="1">
      <alignment horizontal="center"/>
    </xf>
    <xf numFmtId="1" fontId="9" fillId="0" borderId="11" xfId="0" applyNumberFormat="1" applyFont="1" applyBorder="1" applyAlignment="1">
      <alignment horizontal="center"/>
    </xf>
    <xf numFmtId="17" fontId="12" fillId="0" borderId="0" xfId="0" applyNumberFormat="1" applyFont="1" applyAlignment="1">
      <alignment horizontal="right"/>
    </xf>
    <xf numFmtId="171" fontId="9" fillId="0" borderId="0" xfId="59" applyFont="1" applyAlignment="1">
      <alignment/>
    </xf>
    <xf numFmtId="171" fontId="9" fillId="0" borderId="0" xfId="59" applyFont="1" applyAlignment="1">
      <alignment horizontal="center"/>
    </xf>
    <xf numFmtId="3" fontId="9" fillId="0" borderId="14" xfId="0" applyNumberFormat="1" applyFont="1" applyBorder="1" applyAlignment="1">
      <alignment horizontal="center"/>
    </xf>
    <xf numFmtId="3" fontId="9" fillId="0" borderId="11" xfId="0" applyNumberFormat="1" applyFont="1" applyBorder="1" applyAlignment="1">
      <alignment horizontal="center"/>
    </xf>
    <xf numFmtId="0" fontId="9" fillId="0" borderId="11" xfId="59" applyNumberFormat="1" applyFont="1" applyBorder="1" applyAlignment="1">
      <alignment horizontal="center"/>
    </xf>
    <xf numFmtId="192" fontId="9" fillId="0" borderId="11" xfId="0" applyNumberFormat="1" applyFont="1" applyBorder="1" applyAlignment="1">
      <alignment/>
    </xf>
    <xf numFmtId="3" fontId="9" fillId="0" borderId="36" xfId="0" applyNumberFormat="1" applyFont="1" applyBorder="1" applyAlignment="1">
      <alignment horizontal="center"/>
    </xf>
    <xf numFmtId="0" fontId="9" fillId="0" borderId="36" xfId="0" applyFont="1" applyBorder="1" applyAlignment="1">
      <alignment horizontal="center"/>
    </xf>
    <xf numFmtId="3" fontId="9" fillId="0" borderId="36" xfId="59" applyNumberFormat="1" applyFont="1" applyBorder="1" applyAlignment="1">
      <alignment horizontal="center"/>
    </xf>
    <xf numFmtId="3" fontId="10" fillId="0" borderId="17" xfId="0" applyNumberFormat="1" applyFont="1" applyBorder="1" applyAlignment="1">
      <alignment horizontal="center"/>
    </xf>
    <xf numFmtId="171" fontId="10" fillId="0" borderId="20" xfId="59" applyFont="1" applyBorder="1" applyAlignment="1">
      <alignment/>
    </xf>
    <xf numFmtId="0" fontId="10" fillId="0" borderId="10" xfId="0" applyFont="1" applyBorder="1" applyAlignment="1">
      <alignment horizontal="center"/>
    </xf>
    <xf numFmtId="192" fontId="10" fillId="0" borderId="10" xfId="0" applyNumberFormat="1" applyFont="1" applyBorder="1" applyAlignment="1">
      <alignment/>
    </xf>
    <xf numFmtId="0" fontId="9" fillId="0" borderId="0" xfId="0" applyFont="1" applyAlignment="1">
      <alignment horizontal="center"/>
    </xf>
    <xf numFmtId="192" fontId="9" fillId="0" borderId="0" xfId="0" applyNumberFormat="1" applyFont="1" applyAlignment="1">
      <alignment/>
    </xf>
    <xf numFmtId="0" fontId="10" fillId="0" borderId="40" xfId="0" applyFont="1" applyBorder="1" applyAlignment="1">
      <alignment/>
    </xf>
    <xf numFmtId="0" fontId="10" fillId="0" borderId="40" xfId="0" applyFont="1" applyBorder="1" applyAlignment="1">
      <alignment horizontal="center"/>
    </xf>
    <xf numFmtId="171" fontId="10" fillId="0" borderId="40" xfId="59" applyFont="1" applyBorder="1" applyAlignment="1">
      <alignment horizontal="center"/>
    </xf>
    <xf numFmtId="192" fontId="10" fillId="0" borderId="40" xfId="0" applyNumberFormat="1" applyFont="1" applyBorder="1" applyAlignment="1">
      <alignment/>
    </xf>
    <xf numFmtId="0" fontId="10" fillId="0" borderId="41" xfId="0" applyFont="1" applyBorder="1" applyAlignment="1">
      <alignment/>
    </xf>
    <xf numFmtId="182" fontId="9" fillId="0" borderId="11" xfId="59" applyNumberFormat="1" applyFont="1" applyBorder="1" applyAlignment="1">
      <alignment horizontal="center"/>
    </xf>
    <xf numFmtId="0" fontId="9" fillId="0" borderId="42" xfId="0" applyFont="1" applyBorder="1" applyAlignment="1">
      <alignment/>
    </xf>
    <xf numFmtId="3" fontId="9" fillId="0" borderId="37" xfId="0" applyNumberFormat="1" applyFont="1" applyBorder="1" applyAlignment="1">
      <alignment horizontal="center"/>
    </xf>
    <xf numFmtId="3" fontId="10" fillId="0" borderId="25" xfId="0" applyNumberFormat="1" applyFont="1" applyBorder="1" applyAlignment="1">
      <alignment horizontal="center"/>
    </xf>
    <xf numFmtId="182" fontId="10" fillId="0" borderId="20" xfId="59" applyNumberFormat="1" applyFont="1" applyBorder="1" applyAlignment="1">
      <alignment/>
    </xf>
    <xf numFmtId="3" fontId="10" fillId="0" borderId="20" xfId="59" applyNumberFormat="1" applyFont="1" applyBorder="1" applyAlignment="1">
      <alignment horizontal="center"/>
    </xf>
    <xf numFmtId="4" fontId="10" fillId="0" borderId="25" xfId="0" applyNumberFormat="1" applyFont="1" applyBorder="1" applyAlignment="1">
      <alignment/>
    </xf>
    <xf numFmtId="3" fontId="9" fillId="0" borderId="14" xfId="0" applyNumberFormat="1" applyFont="1" applyBorder="1" applyAlignment="1">
      <alignment/>
    </xf>
    <xf numFmtId="3" fontId="10" fillId="0" borderId="12" xfId="59" applyNumberFormat="1" applyFont="1" applyBorder="1" applyAlignment="1">
      <alignment/>
    </xf>
    <xf numFmtId="183" fontId="10" fillId="0" borderId="39" xfId="0" applyNumberFormat="1" applyFont="1" applyBorder="1" applyAlignment="1">
      <alignment/>
    </xf>
    <xf numFmtId="0" fontId="9" fillId="0" borderId="10" xfId="0" applyFont="1" applyBorder="1" applyAlignment="1">
      <alignment/>
    </xf>
    <xf numFmtId="3" fontId="10" fillId="0" borderId="12" xfId="0" applyNumberFormat="1" applyFont="1" applyBorder="1" applyAlignment="1">
      <alignment/>
    </xf>
    <xf numFmtId="2" fontId="13" fillId="0" borderId="0" xfId="0" applyNumberFormat="1" applyFont="1" applyAlignment="1">
      <alignment horizontal="right" vertical="top"/>
    </xf>
    <xf numFmtId="0" fontId="13" fillId="0" borderId="0" xfId="0" applyFont="1" applyAlignment="1">
      <alignment horizontal="left" vertical="justify"/>
    </xf>
    <xf numFmtId="0" fontId="11" fillId="0" borderId="0" xfId="0" applyFont="1" applyAlignment="1">
      <alignment/>
    </xf>
    <xf numFmtId="0" fontId="11" fillId="0" borderId="0" xfId="0" applyFont="1" applyBorder="1" applyAlignment="1">
      <alignment/>
    </xf>
    <xf numFmtId="0" fontId="11" fillId="0" borderId="33" xfId="0" applyFont="1" applyBorder="1" applyAlignment="1">
      <alignment/>
    </xf>
    <xf numFmtId="4" fontId="11" fillId="0" borderId="31" xfId="0" applyNumberFormat="1" applyFont="1" applyBorder="1" applyAlignment="1">
      <alignment/>
    </xf>
    <xf numFmtId="3" fontId="11" fillId="0" borderId="0" xfId="0" applyNumberFormat="1" applyFont="1" applyBorder="1" applyAlignment="1">
      <alignment horizontal="center"/>
    </xf>
    <xf numFmtId="3" fontId="11" fillId="0" borderId="0" xfId="0" applyNumberFormat="1" applyFont="1" applyBorder="1" applyAlignment="1">
      <alignment/>
    </xf>
    <xf numFmtId="4" fontId="11" fillId="0" borderId="0" xfId="0" applyNumberFormat="1" applyFont="1" applyBorder="1" applyAlignment="1">
      <alignment/>
    </xf>
    <xf numFmtId="4" fontId="11" fillId="0" borderId="43" xfId="0" applyNumberFormat="1" applyFont="1" applyBorder="1" applyAlignment="1">
      <alignment/>
    </xf>
    <xf numFmtId="0" fontId="11" fillId="0" borderId="0" xfId="0" applyFont="1" applyAlignment="1">
      <alignment horizontal="center"/>
    </xf>
    <xf numFmtId="0" fontId="13" fillId="0" borderId="0" xfId="0" applyFont="1" applyAlignment="1">
      <alignment horizontal="center"/>
    </xf>
    <xf numFmtId="0" fontId="13" fillId="0" borderId="0" xfId="0" applyFont="1" applyAlignment="1">
      <alignment horizontal="left"/>
    </xf>
    <xf numFmtId="0" fontId="11" fillId="0" borderId="18" xfId="0" applyFont="1" applyBorder="1" applyAlignment="1">
      <alignment/>
    </xf>
    <xf numFmtId="0" fontId="11" fillId="0" borderId="44" xfId="0" applyFont="1" applyBorder="1" applyAlignment="1">
      <alignment/>
    </xf>
    <xf numFmtId="0" fontId="11" fillId="0" borderId="45" xfId="0" applyFont="1" applyBorder="1" applyAlignment="1">
      <alignment/>
    </xf>
    <xf numFmtId="0" fontId="11" fillId="0" borderId="46" xfId="0" applyFont="1" applyBorder="1" applyAlignment="1">
      <alignment/>
    </xf>
    <xf numFmtId="4" fontId="11" fillId="0" borderId="32" xfId="0" applyNumberFormat="1" applyFont="1" applyBorder="1" applyAlignment="1">
      <alignment/>
    </xf>
    <xf numFmtId="4" fontId="11" fillId="0" borderId="47" xfId="0" applyNumberFormat="1" applyFont="1" applyBorder="1" applyAlignment="1">
      <alignment/>
    </xf>
    <xf numFmtId="0" fontId="13" fillId="0" borderId="45" xfId="0" applyFont="1" applyBorder="1" applyAlignment="1">
      <alignment/>
    </xf>
    <xf numFmtId="0" fontId="13" fillId="0" borderId="33" xfId="0" applyFont="1" applyBorder="1" applyAlignment="1">
      <alignment/>
    </xf>
    <xf numFmtId="0" fontId="13" fillId="0" borderId="48" xfId="0" applyFont="1" applyBorder="1" applyAlignment="1">
      <alignment/>
    </xf>
    <xf numFmtId="4" fontId="13" fillId="0" borderId="43" xfId="0" applyNumberFormat="1" applyFont="1" applyBorder="1" applyAlignment="1">
      <alignment/>
    </xf>
    <xf numFmtId="4" fontId="13" fillId="0" borderId="33" xfId="0" applyNumberFormat="1" applyFont="1" applyBorder="1" applyAlignment="1">
      <alignment/>
    </xf>
    <xf numFmtId="4" fontId="13" fillId="0" borderId="47" xfId="0" applyNumberFormat="1" applyFont="1" applyBorder="1" applyAlignment="1">
      <alignment/>
    </xf>
    <xf numFmtId="182" fontId="9" fillId="0" borderId="14" xfId="59" applyNumberFormat="1" applyFont="1" applyBorder="1" applyAlignment="1">
      <alignment horizontal="right"/>
    </xf>
    <xf numFmtId="182" fontId="9" fillId="0" borderId="11" xfId="59" applyNumberFormat="1" applyFont="1" applyBorder="1" applyAlignment="1">
      <alignment horizontal="right"/>
    </xf>
    <xf numFmtId="3" fontId="9" fillId="0" borderId="16" xfId="0" applyNumberFormat="1" applyFont="1" applyBorder="1" applyAlignment="1">
      <alignment horizontal="center"/>
    </xf>
    <xf numFmtId="0" fontId="9" fillId="0" borderId="49" xfId="0" applyFont="1" applyBorder="1" applyAlignment="1">
      <alignment/>
    </xf>
    <xf numFmtId="0" fontId="9" fillId="0" borderId="46" xfId="0" applyFont="1" applyBorder="1" applyAlignment="1">
      <alignment/>
    </xf>
    <xf numFmtId="0" fontId="9" fillId="0" borderId="31" xfId="0" applyFont="1" applyBorder="1" applyAlignment="1">
      <alignment/>
    </xf>
    <xf numFmtId="182" fontId="9" fillId="0" borderId="36" xfId="59" applyNumberFormat="1" applyFont="1" applyBorder="1" applyAlignment="1">
      <alignment horizontal="right"/>
    </xf>
    <xf numFmtId="0" fontId="9" fillId="0" borderId="36" xfId="0" applyFont="1" applyBorder="1" applyAlignment="1">
      <alignment/>
    </xf>
    <xf numFmtId="4" fontId="9" fillId="0" borderId="50" xfId="0" applyNumberFormat="1" applyFont="1" applyBorder="1" applyAlignment="1">
      <alignment/>
    </xf>
    <xf numFmtId="4" fontId="9" fillId="0" borderId="0" xfId="0" applyNumberFormat="1" applyFont="1" applyAlignment="1">
      <alignment/>
    </xf>
    <xf numFmtId="4" fontId="10" fillId="0" borderId="0" xfId="0" applyNumberFormat="1" applyFont="1" applyBorder="1" applyAlignment="1">
      <alignment/>
    </xf>
    <xf numFmtId="171" fontId="12" fillId="0" borderId="0" xfId="59" applyFont="1" applyAlignment="1">
      <alignment/>
    </xf>
    <xf numFmtId="4" fontId="13" fillId="0" borderId="32" xfId="0" applyNumberFormat="1" applyFont="1" applyBorder="1" applyAlignment="1">
      <alignment/>
    </xf>
    <xf numFmtId="3" fontId="13" fillId="0" borderId="0" xfId="0" applyNumberFormat="1" applyFont="1" applyBorder="1" applyAlignment="1">
      <alignment/>
    </xf>
    <xf numFmtId="171" fontId="63" fillId="0" borderId="0" xfId="59" applyFont="1" applyAlignment="1">
      <alignment/>
    </xf>
    <xf numFmtId="183" fontId="64" fillId="0" borderId="39" xfId="0" applyNumberFormat="1" applyFont="1" applyBorder="1" applyAlignment="1">
      <alignment/>
    </xf>
    <xf numFmtId="183" fontId="64" fillId="0" borderId="0" xfId="0" applyNumberFormat="1" applyFont="1" applyBorder="1" applyAlignment="1">
      <alignment/>
    </xf>
    <xf numFmtId="0" fontId="63" fillId="0" borderId="0" xfId="0" applyFont="1" applyAlignment="1">
      <alignment/>
    </xf>
    <xf numFmtId="0" fontId="65" fillId="0" borderId="0" xfId="0" applyFont="1" applyAlignment="1">
      <alignment/>
    </xf>
    <xf numFmtId="0" fontId="13" fillId="0" borderId="31" xfId="0" applyFont="1" applyBorder="1" applyAlignment="1">
      <alignment wrapText="1"/>
    </xf>
    <xf numFmtId="0" fontId="13" fillId="0" borderId="0" xfId="0" applyFont="1" applyBorder="1" applyAlignment="1">
      <alignment wrapText="1"/>
    </xf>
    <xf numFmtId="4" fontId="13" fillId="0" borderId="32" xfId="0" applyNumberFormat="1" applyFont="1" applyBorder="1" applyAlignment="1">
      <alignment wrapText="1"/>
    </xf>
    <xf numFmtId="0" fontId="9" fillId="0" borderId="0" xfId="0" applyFont="1" applyBorder="1" applyAlignment="1">
      <alignment wrapText="1"/>
    </xf>
    <xf numFmtId="4" fontId="9" fillId="0" borderId="0" xfId="0" applyNumberFormat="1" applyFont="1" applyBorder="1" applyAlignment="1">
      <alignment/>
    </xf>
    <xf numFmtId="4" fontId="10" fillId="0" borderId="0" xfId="0" applyNumberFormat="1" applyFont="1" applyBorder="1" applyAlignment="1">
      <alignment horizontal="right"/>
    </xf>
    <xf numFmtId="0" fontId="15" fillId="0" borderId="0" xfId="0" applyFont="1" applyAlignment="1">
      <alignment/>
    </xf>
    <xf numFmtId="0" fontId="16" fillId="0" borderId="0" xfId="0" applyFont="1" applyAlignment="1">
      <alignment/>
    </xf>
    <xf numFmtId="2" fontId="15" fillId="0" borderId="0" xfId="0" applyNumberFormat="1" applyFont="1" applyAlignment="1">
      <alignment horizontal="right" vertical="top"/>
    </xf>
    <xf numFmtId="4" fontId="11" fillId="0" borderId="37" xfId="0" applyNumberFormat="1" applyFont="1" applyBorder="1" applyAlignment="1">
      <alignment/>
    </xf>
    <xf numFmtId="0" fontId="9" fillId="0" borderId="17" xfId="0" applyFont="1" applyBorder="1" applyAlignment="1">
      <alignment/>
    </xf>
    <xf numFmtId="3" fontId="9" fillId="0" borderId="51" xfId="0" applyNumberFormat="1" applyFont="1" applyBorder="1" applyAlignment="1">
      <alignment horizontal="right"/>
    </xf>
    <xf numFmtId="0" fontId="9" fillId="0" borderId="31" xfId="0" applyFont="1" applyBorder="1" applyAlignment="1">
      <alignment horizontal="center"/>
    </xf>
    <xf numFmtId="191" fontId="10" fillId="0" borderId="20" xfId="0" applyNumberFormat="1" applyFont="1" applyBorder="1" applyAlignment="1">
      <alignment horizontal="center"/>
    </xf>
    <xf numFmtId="0" fontId="10" fillId="0" borderId="25" xfId="0" applyFont="1" applyBorder="1" applyAlignment="1">
      <alignment horizontal="center"/>
    </xf>
    <xf numFmtId="3" fontId="10" fillId="0" borderId="20" xfId="0" applyNumberFormat="1" applyFont="1" applyBorder="1" applyAlignment="1">
      <alignment horizontal="center"/>
    </xf>
    <xf numFmtId="0" fontId="9" fillId="0" borderId="20" xfId="0" applyFont="1" applyBorder="1" applyAlignment="1">
      <alignment horizontal="center"/>
    </xf>
    <xf numFmtId="4" fontId="10" fillId="0" borderId="25" xfId="59" applyNumberFormat="1" applyFont="1" applyBorder="1" applyAlignment="1">
      <alignment horizontal="right"/>
    </xf>
    <xf numFmtId="192" fontId="4" fillId="0" borderId="11" xfId="59" applyNumberFormat="1" applyFont="1" applyBorder="1" applyAlignment="1">
      <alignment horizontal="center"/>
    </xf>
    <xf numFmtId="191" fontId="4" fillId="0" borderId="11" xfId="59" applyNumberFormat="1" applyFont="1" applyBorder="1" applyAlignment="1">
      <alignment horizontal="center"/>
    </xf>
    <xf numFmtId="3" fontId="9" fillId="0" borderId="19" xfId="0" applyNumberFormat="1" applyFont="1" applyBorder="1" applyAlignment="1">
      <alignment horizontal="center"/>
    </xf>
    <xf numFmtId="0" fontId="17" fillId="0" borderId="16" xfId="0" applyFont="1" applyBorder="1" applyAlignment="1">
      <alignment/>
    </xf>
    <xf numFmtId="194" fontId="10" fillId="0" borderId="0" xfId="0" applyNumberFormat="1" applyFont="1" applyBorder="1" applyAlignment="1">
      <alignment horizontal="center"/>
    </xf>
    <xf numFmtId="3" fontId="66" fillId="0" borderId="11" xfId="59" applyNumberFormat="1" applyFont="1" applyBorder="1" applyAlignment="1">
      <alignment horizontal="center"/>
    </xf>
    <xf numFmtId="4" fontId="11" fillId="0" borderId="48" xfId="0" applyNumberFormat="1" applyFont="1" applyBorder="1" applyAlignment="1">
      <alignment/>
    </xf>
    <xf numFmtId="0" fontId="9" fillId="0" borderId="16" xfId="0" applyFont="1" applyBorder="1" applyAlignment="1">
      <alignment/>
    </xf>
    <xf numFmtId="4" fontId="4" fillId="0" borderId="0" xfId="0" applyNumberFormat="1" applyFont="1" applyBorder="1" applyAlignment="1">
      <alignment/>
    </xf>
    <xf numFmtId="0" fontId="19" fillId="0" borderId="37" xfId="0" applyFont="1" applyBorder="1" applyAlignment="1">
      <alignment/>
    </xf>
    <xf numFmtId="0" fontId="18" fillId="0" borderId="0" xfId="0" applyFont="1" applyAlignment="1">
      <alignment/>
    </xf>
    <xf numFmtId="0" fontId="19" fillId="0" borderId="0" xfId="0" applyFont="1" applyAlignment="1">
      <alignment/>
    </xf>
    <xf numFmtId="171" fontId="18" fillId="0" borderId="37" xfId="59" applyFont="1" applyBorder="1" applyAlignment="1">
      <alignment horizontal="center" wrapText="1"/>
    </xf>
    <xf numFmtId="0" fontId="19" fillId="0" borderId="11" xfId="0" applyFont="1" applyBorder="1" applyAlignment="1">
      <alignment wrapText="1"/>
    </xf>
    <xf numFmtId="0" fontId="19" fillId="0" borderId="14" xfId="0" applyFont="1" applyBorder="1" applyAlignment="1">
      <alignment horizontal="center" wrapText="1"/>
    </xf>
    <xf numFmtId="0" fontId="19" fillId="0" borderId="37" xfId="0" applyFont="1" applyBorder="1" applyAlignment="1">
      <alignment horizontal="center" wrapText="1"/>
    </xf>
    <xf numFmtId="0" fontId="19" fillId="0" borderId="11" xfId="0" applyFont="1" applyBorder="1" applyAlignment="1">
      <alignment/>
    </xf>
    <xf numFmtId="0" fontId="19" fillId="0" borderId="11" xfId="0" applyFont="1" applyBorder="1" applyAlignment="1">
      <alignment horizontal="center"/>
    </xf>
    <xf numFmtId="4" fontId="19" fillId="0" borderId="11" xfId="0" applyNumberFormat="1" applyFont="1" applyBorder="1" applyAlignment="1">
      <alignment horizontal="right"/>
    </xf>
    <xf numFmtId="4" fontId="19" fillId="0" borderId="13" xfId="0" applyNumberFormat="1" applyFont="1" applyBorder="1" applyAlignment="1">
      <alignment horizontal="right"/>
    </xf>
    <xf numFmtId="4" fontId="19" fillId="0" borderId="11" xfId="0" applyNumberFormat="1" applyFont="1" applyBorder="1" applyAlignment="1">
      <alignment/>
    </xf>
    <xf numFmtId="0" fontId="18" fillId="0" borderId="11" xfId="0" applyFont="1" applyBorder="1" applyAlignment="1">
      <alignment/>
    </xf>
    <xf numFmtId="4" fontId="18" fillId="0" borderId="11" xfId="0" applyNumberFormat="1" applyFont="1" applyBorder="1" applyAlignment="1">
      <alignment horizontal="right"/>
    </xf>
    <xf numFmtId="4" fontId="18" fillId="0" borderId="37" xfId="0" applyNumberFormat="1" applyFont="1" applyBorder="1" applyAlignment="1">
      <alignment horizontal="right"/>
    </xf>
    <xf numFmtId="4" fontId="18" fillId="0" borderId="0" xfId="0" applyNumberFormat="1" applyFont="1" applyBorder="1" applyAlignment="1">
      <alignment horizontal="right"/>
    </xf>
    <xf numFmtId="0" fontId="19" fillId="0" borderId="0" xfId="0" applyFont="1" applyBorder="1" applyAlignment="1">
      <alignment/>
    </xf>
    <xf numFmtId="0" fontId="19" fillId="0" borderId="0" xfId="0" applyFont="1" applyBorder="1" applyAlignment="1">
      <alignment wrapText="1"/>
    </xf>
    <xf numFmtId="0" fontId="19" fillId="0" borderId="0" xfId="0" applyFont="1" applyBorder="1" applyAlignment="1">
      <alignment horizontal="center" wrapText="1"/>
    </xf>
    <xf numFmtId="4" fontId="19" fillId="0" borderId="0" xfId="0" applyNumberFormat="1" applyFont="1" applyBorder="1" applyAlignment="1">
      <alignment/>
    </xf>
    <xf numFmtId="0" fontId="18" fillId="0" borderId="0" xfId="0" applyFont="1" applyBorder="1" applyAlignment="1">
      <alignment/>
    </xf>
    <xf numFmtId="4" fontId="19" fillId="0" borderId="28" xfId="0" applyNumberFormat="1" applyFont="1" applyBorder="1" applyAlignment="1">
      <alignment/>
    </xf>
    <xf numFmtId="0" fontId="9" fillId="0" borderId="52" xfId="0" applyFont="1" applyBorder="1" applyAlignment="1">
      <alignment/>
    </xf>
    <xf numFmtId="0" fontId="9" fillId="0" borderId="53" xfId="0" applyFont="1" applyBorder="1" applyAlignment="1">
      <alignment/>
    </xf>
    <xf numFmtId="0" fontId="9" fillId="0" borderId="53" xfId="0" applyFont="1" applyBorder="1" applyAlignment="1">
      <alignment horizontal="center"/>
    </xf>
    <xf numFmtId="192" fontId="9" fillId="0" borderId="53" xfId="0" applyNumberFormat="1" applyFont="1" applyBorder="1" applyAlignment="1">
      <alignment/>
    </xf>
    <xf numFmtId="4" fontId="9" fillId="0" borderId="54" xfId="0" applyNumberFormat="1" applyFont="1" applyBorder="1" applyAlignment="1">
      <alignment/>
    </xf>
    <xf numFmtId="0" fontId="12" fillId="0" borderId="15" xfId="0" applyFont="1" applyBorder="1" applyAlignment="1">
      <alignment/>
    </xf>
    <xf numFmtId="0" fontId="12" fillId="0" borderId="16" xfId="0" applyFont="1" applyBorder="1" applyAlignment="1">
      <alignment/>
    </xf>
    <xf numFmtId="3" fontId="10" fillId="0" borderId="39" xfId="0" applyNumberFormat="1" applyFont="1" applyBorder="1" applyAlignment="1">
      <alignment/>
    </xf>
    <xf numFmtId="191" fontId="10" fillId="0" borderId="0" xfId="0" applyNumberFormat="1" applyFont="1" applyBorder="1" applyAlignment="1">
      <alignment/>
    </xf>
    <xf numFmtId="0" fontId="10" fillId="0" borderId="55" xfId="0" applyFont="1" applyBorder="1" applyAlignment="1">
      <alignment/>
    </xf>
    <xf numFmtId="0" fontId="10" fillId="0" borderId="53" xfId="0" applyFont="1" applyBorder="1" applyAlignment="1">
      <alignment/>
    </xf>
    <xf numFmtId="3" fontId="10" fillId="0" borderId="56" xfId="0" applyNumberFormat="1" applyFont="1" applyBorder="1" applyAlignment="1">
      <alignment/>
    </xf>
    <xf numFmtId="0" fontId="10" fillId="0" borderId="56" xfId="0" applyFont="1" applyBorder="1" applyAlignment="1">
      <alignment/>
    </xf>
    <xf numFmtId="3" fontId="10" fillId="0" borderId="53" xfId="0" applyNumberFormat="1" applyFont="1" applyBorder="1" applyAlignment="1">
      <alignment/>
    </xf>
    <xf numFmtId="191" fontId="10" fillId="0" borderId="53" xfId="0" applyNumberFormat="1" applyFont="1" applyBorder="1" applyAlignment="1">
      <alignment/>
    </xf>
    <xf numFmtId="4" fontId="10" fillId="0" borderId="57" xfId="0" applyNumberFormat="1" applyFont="1" applyBorder="1" applyAlignment="1">
      <alignment/>
    </xf>
    <xf numFmtId="3" fontId="9" fillId="0" borderId="58" xfId="59" applyNumberFormat="1" applyFont="1" applyBorder="1" applyAlignment="1">
      <alignment/>
    </xf>
    <xf numFmtId="0" fontId="12" fillId="0" borderId="35" xfId="0" applyFont="1" applyBorder="1" applyAlignment="1">
      <alignment/>
    </xf>
    <xf numFmtId="0" fontId="12" fillId="0" borderId="49" xfId="0" applyFont="1" applyBorder="1" applyAlignment="1">
      <alignment/>
    </xf>
    <xf numFmtId="3" fontId="9" fillId="0" borderId="58" xfId="0" applyNumberFormat="1" applyFont="1" applyBorder="1" applyAlignment="1">
      <alignment/>
    </xf>
    <xf numFmtId="3" fontId="9" fillId="0" borderId="59" xfId="59" applyNumberFormat="1" applyFont="1" applyBorder="1" applyAlignment="1">
      <alignment/>
    </xf>
    <xf numFmtId="0" fontId="20" fillId="0" borderId="0" xfId="0" applyFont="1" applyAlignment="1">
      <alignment horizontal="center"/>
    </xf>
    <xf numFmtId="0" fontId="18" fillId="0" borderId="0" xfId="0" applyFont="1" applyAlignment="1">
      <alignment horizontal="center" vertical="distributed" wrapText="1"/>
    </xf>
    <xf numFmtId="0" fontId="15" fillId="0" borderId="0" xfId="0" applyFont="1" applyAlignment="1">
      <alignment horizontal="center" vertical="justify"/>
    </xf>
    <xf numFmtId="0" fontId="67" fillId="0" borderId="0" xfId="0" applyFont="1" applyAlignment="1">
      <alignment/>
    </xf>
    <xf numFmtId="0" fontId="67" fillId="0" borderId="0" xfId="0" applyFont="1" applyAlignment="1">
      <alignment horizontal="left" indent="1"/>
    </xf>
    <xf numFmtId="0" fontId="68" fillId="0" borderId="0" xfId="0" applyFont="1" applyAlignment="1">
      <alignment horizontal="justify"/>
    </xf>
    <xf numFmtId="0" fontId="10" fillId="32" borderId="0" xfId="0" applyFont="1" applyFill="1" applyAlignment="1">
      <alignment/>
    </xf>
    <xf numFmtId="0" fontId="69" fillId="0" borderId="49" xfId="0" applyFont="1" applyBorder="1" applyAlignment="1">
      <alignment/>
    </xf>
    <xf numFmtId="0" fontId="70" fillId="0" borderId="11" xfId="0" applyFont="1" applyBorder="1" applyAlignment="1">
      <alignment horizontal="center"/>
    </xf>
    <xf numFmtId="3" fontId="70" fillId="0" borderId="59" xfId="59" applyNumberFormat="1" applyFont="1" applyBorder="1" applyAlignment="1">
      <alignment/>
    </xf>
    <xf numFmtId="3" fontId="70" fillId="0" borderId="14" xfId="59" applyNumberFormat="1" applyFont="1" applyBorder="1" applyAlignment="1">
      <alignment horizontal="center"/>
    </xf>
    <xf numFmtId="3" fontId="70" fillId="0" borderId="14" xfId="59" applyNumberFormat="1" applyFont="1" applyBorder="1" applyAlignment="1">
      <alignment/>
    </xf>
    <xf numFmtId="191" fontId="70" fillId="0" borderId="14" xfId="0" applyNumberFormat="1" applyFont="1" applyBorder="1" applyAlignment="1">
      <alignment/>
    </xf>
    <xf numFmtId="4" fontId="70" fillId="0" borderId="26" xfId="0" applyNumberFormat="1" applyFont="1" applyBorder="1" applyAlignment="1">
      <alignment/>
    </xf>
    <xf numFmtId="0" fontId="69" fillId="0" borderId="35" xfId="0" applyFont="1" applyBorder="1" applyAlignment="1">
      <alignment/>
    </xf>
    <xf numFmtId="3" fontId="70" fillId="0" borderId="58" xfId="59" applyNumberFormat="1" applyFont="1" applyBorder="1" applyAlignment="1">
      <alignment/>
    </xf>
    <xf numFmtId="3" fontId="70" fillId="0" borderId="11" xfId="59" applyNumberFormat="1" applyFont="1" applyBorder="1" applyAlignment="1">
      <alignment horizontal="center"/>
    </xf>
    <xf numFmtId="4" fontId="70" fillId="0" borderId="27" xfId="0" applyNumberFormat="1" applyFont="1" applyBorder="1" applyAlignment="1">
      <alignment/>
    </xf>
    <xf numFmtId="3" fontId="70" fillId="0" borderId="58" xfId="0" applyNumberFormat="1" applyFont="1" applyBorder="1" applyAlignment="1">
      <alignment/>
    </xf>
    <xf numFmtId="3" fontId="70" fillId="0" borderId="19" xfId="59" applyNumberFormat="1" applyFont="1" applyBorder="1" applyAlignment="1">
      <alignment/>
    </xf>
    <xf numFmtId="0" fontId="69" fillId="0" borderId="16" xfId="0" applyFont="1" applyBorder="1" applyAlignment="1">
      <alignment/>
    </xf>
    <xf numFmtId="3" fontId="70" fillId="0" borderId="11" xfId="0" applyNumberFormat="1" applyFont="1" applyBorder="1" applyAlignment="1">
      <alignment/>
    </xf>
    <xf numFmtId="3" fontId="70" fillId="0" borderId="11" xfId="59" applyNumberFormat="1" applyFont="1" applyBorder="1" applyAlignment="1">
      <alignment/>
    </xf>
    <xf numFmtId="191" fontId="70" fillId="0" borderId="11" xfId="0" applyNumberFormat="1" applyFont="1" applyBorder="1" applyAlignment="1">
      <alignment/>
    </xf>
    <xf numFmtId="0" fontId="69" fillId="0" borderId="60" xfId="0" applyFont="1" applyBorder="1" applyAlignment="1">
      <alignment/>
    </xf>
    <xf numFmtId="0" fontId="70" fillId="0" borderId="61" xfId="0" applyFont="1" applyBorder="1" applyAlignment="1">
      <alignment horizontal="center"/>
    </xf>
    <xf numFmtId="3" fontId="70" fillId="0" borderId="61" xfId="0" applyNumberFormat="1" applyFont="1" applyBorder="1" applyAlignment="1">
      <alignment/>
    </xf>
    <xf numFmtId="3" fontId="70" fillId="0" borderId="61" xfId="59" applyNumberFormat="1" applyFont="1" applyBorder="1" applyAlignment="1">
      <alignment horizontal="center"/>
    </xf>
    <xf numFmtId="3" fontId="70" fillId="0" borderId="61" xfId="59" applyNumberFormat="1" applyFont="1" applyBorder="1" applyAlignment="1">
      <alignment/>
    </xf>
    <xf numFmtId="191" fontId="70" fillId="0" borderId="61" xfId="0" applyNumberFormat="1" applyFont="1" applyBorder="1" applyAlignment="1">
      <alignment/>
    </xf>
    <xf numFmtId="4" fontId="70" fillId="0" borderId="62" xfId="0" applyNumberFormat="1" applyFont="1" applyBorder="1" applyAlignment="1">
      <alignment/>
    </xf>
    <xf numFmtId="0" fontId="69" fillId="0" borderId="46" xfId="0" applyFont="1" applyBorder="1" applyAlignment="1">
      <alignment/>
    </xf>
    <xf numFmtId="0" fontId="70" fillId="0" borderId="31" xfId="0" applyFont="1" applyBorder="1" applyAlignment="1">
      <alignment horizontal="center"/>
    </xf>
    <xf numFmtId="3" fontId="70" fillId="0" borderId="63" xfId="0" applyNumberFormat="1" applyFont="1" applyBorder="1" applyAlignment="1">
      <alignment/>
    </xf>
    <xf numFmtId="3" fontId="70" fillId="0" borderId="31" xfId="59" applyNumberFormat="1" applyFont="1" applyBorder="1" applyAlignment="1">
      <alignment horizontal="center"/>
    </xf>
    <xf numFmtId="3" fontId="70" fillId="0" borderId="63" xfId="59" applyNumberFormat="1" applyFont="1" applyBorder="1" applyAlignment="1">
      <alignment horizontal="center"/>
    </xf>
    <xf numFmtId="3" fontId="70" fillId="0" borderId="37" xfId="59" applyNumberFormat="1" applyFont="1" applyBorder="1" applyAlignment="1">
      <alignment/>
    </xf>
    <xf numFmtId="191" fontId="70" fillId="0" borderId="31" xfId="0" applyNumberFormat="1" applyFont="1" applyBorder="1" applyAlignment="1">
      <alignment/>
    </xf>
    <xf numFmtId="4" fontId="70" fillId="0" borderId="64" xfId="0" applyNumberFormat="1" applyFont="1" applyBorder="1" applyAlignment="1">
      <alignment/>
    </xf>
    <xf numFmtId="0" fontId="13" fillId="0" borderId="18" xfId="0" applyFont="1" applyBorder="1" applyAlignment="1">
      <alignment/>
    </xf>
    <xf numFmtId="0" fontId="14" fillId="0" borderId="44" xfId="0" applyFont="1" applyBorder="1" applyAlignment="1">
      <alignment/>
    </xf>
    <xf numFmtId="0" fontId="14" fillId="0" borderId="51" xfId="0" applyFont="1" applyBorder="1" applyAlignment="1">
      <alignment/>
    </xf>
    <xf numFmtId="0" fontId="13" fillId="0" borderId="46" xfId="0" applyFont="1" applyBorder="1" applyAlignment="1">
      <alignment/>
    </xf>
    <xf numFmtId="0" fontId="14" fillId="0" borderId="0" xfId="0" applyFont="1" applyBorder="1" applyAlignment="1">
      <alignment/>
    </xf>
    <xf numFmtId="0" fontId="14" fillId="0" borderId="63" xfId="0" applyFont="1" applyBorder="1" applyAlignment="1">
      <alignment/>
    </xf>
    <xf numFmtId="0" fontId="15" fillId="0" borderId="0" xfId="0" applyFont="1" applyAlignment="1">
      <alignment horizontal="left" vertical="justify"/>
    </xf>
    <xf numFmtId="0" fontId="4" fillId="0" borderId="0" xfId="0" applyFont="1" applyAlignment="1">
      <alignment horizontal="left"/>
    </xf>
    <xf numFmtId="0" fontId="13" fillId="0" borderId="0" xfId="0" applyFont="1" applyAlignment="1">
      <alignment horizontal="left" vertical="justify"/>
    </xf>
    <xf numFmtId="0" fontId="13" fillId="0" borderId="0" xfId="0" applyFont="1" applyAlignment="1">
      <alignment horizontal="left"/>
    </xf>
    <xf numFmtId="0" fontId="13" fillId="0" borderId="0" xfId="0" applyFont="1" applyAlignment="1">
      <alignment wrapText="1"/>
    </xf>
    <xf numFmtId="0" fontId="11" fillId="0" borderId="40" xfId="0" applyFont="1" applyBorder="1" applyAlignment="1">
      <alignment horizontal="center" wrapText="1"/>
    </xf>
    <xf numFmtId="0" fontId="11" fillId="0" borderId="43" xfId="0" applyFont="1" applyBorder="1" applyAlignment="1">
      <alignment wrapText="1"/>
    </xf>
    <xf numFmtId="0" fontId="11" fillId="0" borderId="44" xfId="0" applyFont="1" applyBorder="1" applyAlignment="1">
      <alignment horizontal="center" wrapText="1"/>
    </xf>
    <xf numFmtId="0" fontId="11" fillId="0" borderId="33" xfId="0" applyFont="1" applyBorder="1" applyAlignment="1">
      <alignment wrapText="1"/>
    </xf>
    <xf numFmtId="0" fontId="11" fillId="0" borderId="41" xfId="0" applyFont="1" applyBorder="1" applyAlignment="1">
      <alignment horizontal="center" wrapText="1"/>
    </xf>
    <xf numFmtId="0" fontId="11" fillId="0" borderId="47" xfId="0" applyFont="1" applyBorder="1" applyAlignment="1">
      <alignment wrapText="1"/>
    </xf>
    <xf numFmtId="0" fontId="10" fillId="0" borderId="0" xfId="0" applyFont="1" applyBorder="1" applyAlignment="1">
      <alignment/>
    </xf>
    <xf numFmtId="0" fontId="0" fillId="0" borderId="0" xfId="0" applyAlignment="1">
      <alignment/>
    </xf>
    <xf numFmtId="0" fontId="10" fillId="0" borderId="21" xfId="0" applyNumberFormat="1" applyFont="1" applyBorder="1" applyAlignment="1">
      <alignment/>
    </xf>
    <xf numFmtId="0" fontId="0" fillId="0" borderId="10" xfId="0" applyNumberFormat="1" applyBorder="1" applyAlignment="1">
      <alignment/>
    </xf>
    <xf numFmtId="0" fontId="0" fillId="0" borderId="38" xfId="0" applyNumberFormat="1" applyBorder="1" applyAlignment="1">
      <alignment/>
    </xf>
    <xf numFmtId="17" fontId="5" fillId="0" borderId="17" xfId="59" applyNumberFormat="1" applyFont="1" applyBorder="1" applyAlignment="1">
      <alignment wrapText="1"/>
    </xf>
    <xf numFmtId="17" fontId="5" fillId="0" borderId="10" xfId="59" applyNumberFormat="1" applyFont="1" applyBorder="1" applyAlignment="1">
      <alignment wrapText="1"/>
    </xf>
    <xf numFmtId="17" fontId="5" fillId="0" borderId="38" xfId="59" applyNumberFormat="1" applyFont="1" applyBorder="1" applyAlignment="1">
      <alignment wrapText="1"/>
    </xf>
    <xf numFmtId="17" fontId="5" fillId="0" borderId="17" xfId="59" applyNumberFormat="1" applyFont="1" applyBorder="1" applyAlignment="1">
      <alignment horizontal="center" wrapText="1"/>
    </xf>
    <xf numFmtId="17" fontId="5" fillId="0" borderId="10" xfId="59" applyNumberFormat="1" applyFont="1" applyBorder="1" applyAlignment="1">
      <alignment horizontal="center" wrapText="1"/>
    </xf>
    <xf numFmtId="17" fontId="5" fillId="0" borderId="38" xfId="59" applyNumberFormat="1" applyFont="1" applyBorder="1" applyAlignment="1">
      <alignment horizontal="center" wrapText="1"/>
    </xf>
    <xf numFmtId="171" fontId="4" fillId="0" borderId="18" xfId="59" applyFont="1" applyBorder="1" applyAlignment="1">
      <alignment horizontal="center" wrapText="1"/>
    </xf>
    <xf numFmtId="0" fontId="0" fillId="0" borderId="45" xfId="0" applyFont="1" applyBorder="1" applyAlignment="1">
      <alignment horizontal="center" wrapText="1"/>
    </xf>
    <xf numFmtId="0" fontId="4" fillId="0" borderId="53" xfId="0" applyFont="1" applyBorder="1" applyAlignment="1">
      <alignment horizontal="center"/>
    </xf>
    <xf numFmtId="0" fontId="4" fillId="0" borderId="61" xfId="0" applyFont="1" applyBorder="1" applyAlignment="1">
      <alignment horizontal="center"/>
    </xf>
    <xf numFmtId="0" fontId="4" fillId="0" borderId="65" xfId="0" applyFont="1" applyBorder="1" applyAlignment="1">
      <alignment horizontal="center" wrapText="1"/>
    </xf>
    <xf numFmtId="0" fontId="4" fillId="0" borderId="66" xfId="0" applyFont="1" applyBorder="1" applyAlignment="1">
      <alignment horizontal="center" wrapText="1"/>
    </xf>
    <xf numFmtId="4" fontId="4" fillId="0" borderId="67" xfId="0" applyNumberFormat="1" applyFont="1" applyBorder="1" applyAlignment="1">
      <alignment wrapText="1"/>
    </xf>
    <xf numFmtId="4" fontId="4" fillId="0" borderId="68" xfId="0" applyNumberFormat="1" applyFont="1" applyBorder="1" applyAlignment="1">
      <alignment wrapText="1"/>
    </xf>
    <xf numFmtId="192" fontId="4" fillId="0" borderId="53" xfId="0" applyNumberFormat="1" applyFont="1" applyBorder="1" applyAlignment="1">
      <alignment wrapText="1"/>
    </xf>
    <xf numFmtId="192" fontId="4" fillId="0" borderId="61" xfId="0" applyNumberFormat="1" applyFont="1" applyBorder="1" applyAlignment="1">
      <alignment wrapText="1"/>
    </xf>
    <xf numFmtId="0" fontId="4" fillId="0" borderId="53" xfId="0" applyFont="1" applyBorder="1" applyAlignment="1">
      <alignment wrapText="1"/>
    </xf>
    <xf numFmtId="0" fontId="4" fillId="0" borderId="61" xfId="0" applyFont="1" applyBorder="1" applyAlignment="1">
      <alignment wrapText="1"/>
    </xf>
    <xf numFmtId="0" fontId="4" fillId="0" borderId="53" xfId="0" applyFont="1" applyBorder="1" applyAlignment="1">
      <alignment horizontal="center" wrapText="1"/>
    </xf>
    <xf numFmtId="0" fontId="4" fillId="0" borderId="61" xfId="0" applyFont="1" applyBorder="1" applyAlignment="1">
      <alignment horizontal="center" wrapText="1"/>
    </xf>
    <xf numFmtId="0" fontId="19" fillId="0" borderId="0" xfId="0" applyFont="1" applyAlignment="1">
      <alignment wrapText="1"/>
    </xf>
    <xf numFmtId="0" fontId="18" fillId="0" borderId="36" xfId="0" applyFont="1" applyBorder="1" applyAlignment="1">
      <alignment/>
    </xf>
    <xf numFmtId="0" fontId="19" fillId="0" borderId="14" xfId="0" applyFont="1" applyBorder="1" applyAlignment="1">
      <alignment/>
    </xf>
    <xf numFmtId="0" fontId="18" fillId="0" borderId="11" xfId="0" applyFont="1" applyBorder="1" applyAlignment="1">
      <alignment horizontal="center" wrapText="1"/>
    </xf>
    <xf numFmtId="0" fontId="19" fillId="0" borderId="11" xfId="0" applyFont="1" applyBorder="1" applyAlignment="1">
      <alignment wrapText="1"/>
    </xf>
    <xf numFmtId="171" fontId="18" fillId="0" borderId="36" xfId="59" applyFont="1" applyBorder="1" applyAlignment="1">
      <alignment horizontal="center" wrapText="1"/>
    </xf>
    <xf numFmtId="0" fontId="19" fillId="0" borderId="14" xfId="0" applyFont="1" applyBorder="1" applyAlignment="1">
      <alignment horizontal="center" wrapText="1"/>
    </xf>
    <xf numFmtId="0" fontId="9" fillId="0" borderId="0" xfId="0" applyFont="1" applyBorder="1" applyAlignment="1">
      <alignment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28"/>
  <sheetViews>
    <sheetView tabSelected="1" zoomScale="96" zoomScaleNormal="96" zoomScalePageLayoutView="0" workbookViewId="0" topLeftCell="A1">
      <selection activeCell="A9" sqref="A9"/>
    </sheetView>
  </sheetViews>
  <sheetFormatPr defaultColWidth="9.00390625" defaultRowHeight="12.75"/>
  <cols>
    <col min="1" max="1" width="128.00390625" style="0" customWidth="1"/>
  </cols>
  <sheetData>
    <row r="2" ht="26.25">
      <c r="A2" s="282" t="s">
        <v>581</v>
      </c>
    </row>
    <row r="9" ht="36">
      <c r="A9" s="283" t="s">
        <v>590</v>
      </c>
    </row>
    <row r="12" ht="15.75">
      <c r="A12" s="284" t="s">
        <v>443</v>
      </c>
    </row>
    <row r="13" ht="15.75">
      <c r="A13" s="285"/>
    </row>
    <row r="16" ht="15.75">
      <c r="A16" s="286" t="s">
        <v>582</v>
      </c>
    </row>
    <row r="18" ht="71.25">
      <c r="A18" s="287" t="s">
        <v>586</v>
      </c>
    </row>
    <row r="19" ht="14.25">
      <c r="A19" s="287"/>
    </row>
    <row r="20" ht="57">
      <c r="A20" s="287" t="s">
        <v>583</v>
      </c>
    </row>
    <row r="22" ht="28.5">
      <c r="A22" s="287" t="s">
        <v>587</v>
      </c>
    </row>
    <row r="24" ht="28.5">
      <c r="A24" s="287" t="s">
        <v>584</v>
      </c>
    </row>
    <row r="26" ht="42.75">
      <c r="A26" s="287" t="s">
        <v>588</v>
      </c>
    </row>
    <row r="28" ht="28.5">
      <c r="A28" s="287" t="s">
        <v>585</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42"/>
  <sheetViews>
    <sheetView zoomScaleSheetLayoutView="100" zoomScalePageLayoutView="0" workbookViewId="0" topLeftCell="A7">
      <selection activeCell="B38" sqref="B38"/>
    </sheetView>
  </sheetViews>
  <sheetFormatPr defaultColWidth="9.00390625" defaultRowHeight="12.75"/>
  <cols>
    <col min="1" max="1" width="2.25390625" style="13" customWidth="1"/>
    <col min="2" max="2" width="29.375" style="13" customWidth="1"/>
    <col min="3" max="3" width="12.125" style="13" customWidth="1"/>
    <col min="4" max="4" width="11.125" style="13" customWidth="1"/>
    <col min="5" max="5" width="15.625" style="13" customWidth="1"/>
    <col min="6" max="6" width="21.25390625" style="13" customWidth="1"/>
    <col min="7" max="7" width="47.00390625" style="13" customWidth="1"/>
    <col min="8" max="8" width="10.125" style="13" bestFit="1" customWidth="1"/>
    <col min="9" max="16384" width="9.125" style="13" customWidth="1"/>
  </cols>
  <sheetData>
    <row r="1" spans="1:12" s="1" customFormat="1" ht="19.5" customHeight="1">
      <c r="A1" s="42"/>
      <c r="B1" s="240" t="s">
        <v>536</v>
      </c>
      <c r="C1" s="240"/>
      <c r="D1" s="240"/>
      <c r="E1" s="240"/>
      <c r="F1" s="240"/>
      <c r="G1" s="240"/>
      <c r="H1" s="115"/>
      <c r="I1" s="115"/>
      <c r="J1" s="42"/>
      <c r="K1" s="42"/>
      <c r="L1" s="42"/>
    </row>
    <row r="2" spans="1:12" s="1" customFormat="1" ht="19.5" customHeight="1">
      <c r="A2" s="42"/>
      <c r="B2" s="240"/>
      <c r="C2" s="240"/>
      <c r="D2" s="240"/>
      <c r="E2" s="240"/>
      <c r="F2" s="240"/>
      <c r="G2" s="240"/>
      <c r="H2" s="115"/>
      <c r="I2" s="115"/>
      <c r="J2" s="42"/>
      <c r="K2" s="42"/>
      <c r="L2" s="42"/>
    </row>
    <row r="3" spans="1:12" s="1" customFormat="1" ht="19.5" customHeight="1">
      <c r="A3" s="42"/>
      <c r="B3" s="241"/>
      <c r="C3" s="241"/>
      <c r="D3" s="241"/>
      <c r="E3" s="241"/>
      <c r="F3" s="241"/>
      <c r="G3" s="241"/>
      <c r="H3" s="42"/>
      <c r="I3" s="42"/>
      <c r="J3" s="42"/>
      <c r="K3" s="42"/>
      <c r="L3" s="42"/>
    </row>
    <row r="4" spans="1:13" s="1" customFormat="1" ht="19.5" customHeight="1">
      <c r="A4" s="42"/>
      <c r="B4" s="364" t="s">
        <v>115</v>
      </c>
      <c r="C4" s="366" t="s">
        <v>447</v>
      </c>
      <c r="D4" s="368" t="s">
        <v>440</v>
      </c>
      <c r="E4" s="368" t="s">
        <v>408</v>
      </c>
      <c r="F4" s="368" t="s">
        <v>442</v>
      </c>
      <c r="G4" s="242"/>
      <c r="H4" s="370"/>
      <c r="I4" s="42"/>
      <c r="J4" s="42"/>
      <c r="K4" s="42"/>
      <c r="L4" s="42"/>
      <c r="M4" s="42"/>
    </row>
    <row r="5" spans="1:13" s="1" customFormat="1" ht="19.5" customHeight="1">
      <c r="A5" s="42"/>
      <c r="B5" s="365"/>
      <c r="C5" s="367"/>
      <c r="D5" s="369"/>
      <c r="E5" s="369"/>
      <c r="F5" s="369"/>
      <c r="G5" s="245"/>
      <c r="H5" s="370"/>
      <c r="I5" s="42"/>
      <c r="J5" s="42"/>
      <c r="K5" s="42"/>
      <c r="L5" s="42"/>
      <c r="M5" s="42"/>
    </row>
    <row r="6" spans="1:13" s="1" customFormat="1" ht="19.5" customHeight="1">
      <c r="A6" s="42"/>
      <c r="B6" s="246"/>
      <c r="C6" s="243"/>
      <c r="D6" s="244"/>
      <c r="E6" s="244"/>
      <c r="F6" s="244"/>
      <c r="G6" s="245"/>
      <c r="H6" s="215"/>
      <c r="I6" s="42"/>
      <c r="J6" s="42"/>
      <c r="K6" s="42"/>
      <c r="L6" s="42"/>
      <c r="M6" s="42"/>
    </row>
    <row r="7" spans="1:12" s="1" customFormat="1" ht="19.5" customHeight="1">
      <c r="A7" s="42"/>
      <c r="B7" s="246" t="s">
        <v>305</v>
      </c>
      <c r="C7" s="247">
        <v>780</v>
      </c>
      <c r="D7" s="248">
        <v>11</v>
      </c>
      <c r="E7" s="248">
        <f>C7*D7</f>
        <v>8580</v>
      </c>
      <c r="F7" s="248">
        <f>E7*1.22</f>
        <v>10467.6</v>
      </c>
      <c r="G7" s="239"/>
      <c r="H7" s="42"/>
      <c r="I7" s="42"/>
      <c r="J7" s="42"/>
      <c r="K7" s="42"/>
      <c r="L7" s="42"/>
    </row>
    <row r="8" spans="1:12" s="1" customFormat="1" ht="19.5" customHeight="1">
      <c r="A8" s="42"/>
      <c r="B8" s="246" t="s">
        <v>306</v>
      </c>
      <c r="C8" s="247">
        <v>420</v>
      </c>
      <c r="D8" s="248">
        <v>12</v>
      </c>
      <c r="E8" s="248">
        <f aca="true" t="shared" si="0" ref="E8:E19">C8*D8</f>
        <v>5040</v>
      </c>
      <c r="F8" s="248">
        <f aca="true" t="shared" si="1" ref="F8:F21">E8*1.22</f>
        <v>6148.8</v>
      </c>
      <c r="G8" s="239"/>
      <c r="H8" s="42"/>
      <c r="I8" s="42"/>
      <c r="J8" s="42"/>
      <c r="K8" s="42"/>
      <c r="L8" s="42"/>
    </row>
    <row r="9" spans="1:12" s="1" customFormat="1" ht="19.5" customHeight="1">
      <c r="A9" s="42"/>
      <c r="B9" s="246" t="s">
        <v>307</v>
      </c>
      <c r="C9" s="247">
        <v>275</v>
      </c>
      <c r="D9" s="248">
        <v>14.43</v>
      </c>
      <c r="E9" s="248">
        <f t="shared" si="0"/>
        <v>3968.25</v>
      </c>
      <c r="F9" s="248">
        <f t="shared" si="1"/>
        <v>4841.265</v>
      </c>
      <c r="G9" s="239"/>
      <c r="H9" s="42"/>
      <c r="I9" s="42"/>
      <c r="J9" s="42"/>
      <c r="K9" s="42"/>
      <c r="L9" s="42"/>
    </row>
    <row r="10" spans="1:12" s="1" customFormat="1" ht="19.5" customHeight="1">
      <c r="A10" s="42"/>
      <c r="B10" s="246" t="s">
        <v>308</v>
      </c>
      <c r="C10" s="247">
        <v>40</v>
      </c>
      <c r="D10" s="248">
        <v>36</v>
      </c>
      <c r="E10" s="248">
        <f t="shared" si="0"/>
        <v>1440</v>
      </c>
      <c r="F10" s="248">
        <f t="shared" si="1"/>
        <v>1756.8</v>
      </c>
      <c r="G10" s="239"/>
      <c r="H10" s="42"/>
      <c r="I10" s="42"/>
      <c r="J10" s="42"/>
      <c r="K10" s="42"/>
      <c r="L10" s="42"/>
    </row>
    <row r="11" spans="1:12" s="1" customFormat="1" ht="19.5" customHeight="1">
      <c r="A11" s="42"/>
      <c r="B11" s="246" t="s">
        <v>441</v>
      </c>
      <c r="C11" s="247">
        <v>40</v>
      </c>
      <c r="D11" s="248">
        <v>30</v>
      </c>
      <c r="E11" s="248">
        <f t="shared" si="0"/>
        <v>1200</v>
      </c>
      <c r="F11" s="248">
        <f t="shared" si="1"/>
        <v>1464</v>
      </c>
      <c r="G11" s="239"/>
      <c r="H11" s="42"/>
      <c r="I11" s="42"/>
      <c r="J11" s="42"/>
      <c r="K11" s="42"/>
      <c r="L11" s="42"/>
    </row>
    <row r="12" spans="1:12" s="1" customFormat="1" ht="19.5" customHeight="1">
      <c r="A12" s="42"/>
      <c r="B12" s="246" t="s">
        <v>309</v>
      </c>
      <c r="C12" s="247">
        <v>70</v>
      </c>
      <c r="D12" s="248">
        <v>4</v>
      </c>
      <c r="E12" s="248">
        <f t="shared" si="0"/>
        <v>280</v>
      </c>
      <c r="F12" s="248">
        <f t="shared" si="1"/>
        <v>341.59999999999997</v>
      </c>
      <c r="G12" s="239"/>
      <c r="H12" s="42"/>
      <c r="I12" s="42"/>
      <c r="J12" s="42"/>
      <c r="K12" s="42"/>
      <c r="L12" s="42"/>
    </row>
    <row r="13" spans="1:12" s="1" customFormat="1" ht="19.5" customHeight="1">
      <c r="A13" s="42"/>
      <c r="B13" s="246" t="s">
        <v>533</v>
      </c>
      <c r="C13" s="247">
        <v>70</v>
      </c>
      <c r="D13" s="248">
        <v>3.3</v>
      </c>
      <c r="E13" s="248">
        <f t="shared" si="0"/>
        <v>231</v>
      </c>
      <c r="F13" s="248">
        <f t="shared" si="1"/>
        <v>281.82</v>
      </c>
      <c r="G13" s="239"/>
      <c r="H13" s="42"/>
      <c r="I13" s="42"/>
      <c r="J13" s="42"/>
      <c r="K13" s="42"/>
      <c r="L13" s="42"/>
    </row>
    <row r="14" spans="1:12" s="1" customFormat="1" ht="19.5" customHeight="1">
      <c r="A14" s="42"/>
      <c r="B14" s="246" t="s">
        <v>532</v>
      </c>
      <c r="C14" s="247">
        <v>30</v>
      </c>
      <c r="D14" s="248">
        <v>36.75</v>
      </c>
      <c r="E14" s="248">
        <f t="shared" si="0"/>
        <v>1102.5</v>
      </c>
      <c r="F14" s="248">
        <f t="shared" si="1"/>
        <v>1345.05</v>
      </c>
      <c r="G14" s="239"/>
      <c r="H14" s="42"/>
      <c r="I14" s="42"/>
      <c r="J14" s="42"/>
      <c r="K14" s="42"/>
      <c r="L14" s="42"/>
    </row>
    <row r="15" spans="1:12" s="1" customFormat="1" ht="19.5" customHeight="1">
      <c r="A15" s="42"/>
      <c r="B15" s="246" t="s">
        <v>310</v>
      </c>
      <c r="C15" s="247">
        <v>70</v>
      </c>
      <c r="D15" s="248">
        <v>4</v>
      </c>
      <c r="E15" s="248">
        <f t="shared" si="0"/>
        <v>280</v>
      </c>
      <c r="F15" s="248">
        <f t="shared" si="1"/>
        <v>341.59999999999997</v>
      </c>
      <c r="G15" s="239"/>
      <c r="H15" s="42"/>
      <c r="I15" s="42"/>
      <c r="J15" s="42"/>
      <c r="K15" s="42"/>
      <c r="L15" s="42"/>
    </row>
    <row r="16" spans="1:12" s="1" customFormat="1" ht="19.5" customHeight="1">
      <c r="A16" s="42"/>
      <c r="B16" s="246" t="s">
        <v>535</v>
      </c>
      <c r="C16" s="247">
        <v>70</v>
      </c>
      <c r="D16" s="248">
        <v>4.62</v>
      </c>
      <c r="E16" s="248">
        <f t="shared" si="0"/>
        <v>323.40000000000003</v>
      </c>
      <c r="F16" s="248">
        <f t="shared" si="1"/>
        <v>394.54800000000006</v>
      </c>
      <c r="G16" s="239"/>
      <c r="H16" s="42"/>
      <c r="I16" s="42"/>
      <c r="J16" s="42"/>
      <c r="K16" s="42"/>
      <c r="L16" s="42"/>
    </row>
    <row r="17" spans="1:12" s="1" customFormat="1" ht="19.5" customHeight="1">
      <c r="A17" s="42"/>
      <c r="B17" s="246" t="s">
        <v>534</v>
      </c>
      <c r="C17" s="247">
        <v>25</v>
      </c>
      <c r="D17" s="248">
        <v>55</v>
      </c>
      <c r="E17" s="248">
        <f t="shared" si="0"/>
        <v>1375</v>
      </c>
      <c r="F17" s="248">
        <f t="shared" si="1"/>
        <v>1677.5</v>
      </c>
      <c r="G17" s="239"/>
      <c r="H17" s="42"/>
      <c r="I17" s="42"/>
      <c r="J17" s="42"/>
      <c r="K17" s="42"/>
      <c r="L17" s="42"/>
    </row>
    <row r="18" spans="1:12" s="1" customFormat="1" ht="19.5" customHeight="1">
      <c r="A18" s="42"/>
      <c r="B18" s="246" t="s">
        <v>550</v>
      </c>
      <c r="C18" s="247">
        <v>24</v>
      </c>
      <c r="D18" s="248">
        <v>55</v>
      </c>
      <c r="E18" s="248">
        <f>C18*D18</f>
        <v>1320</v>
      </c>
      <c r="F18" s="248">
        <f>E18*1.22</f>
        <v>1610.3999999999999</v>
      </c>
      <c r="G18" s="239"/>
      <c r="H18" s="42"/>
      <c r="I18" s="42"/>
      <c r="J18" s="42"/>
      <c r="K18" s="42"/>
      <c r="L18" s="42"/>
    </row>
    <row r="19" spans="1:12" s="1" customFormat="1" ht="19.5" customHeight="1">
      <c r="A19" s="42"/>
      <c r="B19" s="246" t="s">
        <v>531</v>
      </c>
      <c r="C19" s="247">
        <v>3</v>
      </c>
      <c r="D19" s="248">
        <v>970</v>
      </c>
      <c r="E19" s="248">
        <f t="shared" si="0"/>
        <v>2910</v>
      </c>
      <c r="F19" s="248">
        <f t="shared" si="1"/>
        <v>3550.2</v>
      </c>
      <c r="G19" s="239"/>
      <c r="H19" s="42"/>
      <c r="I19" s="42"/>
      <c r="J19" s="42"/>
      <c r="K19" s="42"/>
      <c r="L19" s="42"/>
    </row>
    <row r="20" spans="1:12" s="1" customFormat="1" ht="19.5" customHeight="1">
      <c r="A20" s="42"/>
      <c r="B20" s="246" t="s">
        <v>448</v>
      </c>
      <c r="C20" s="247"/>
      <c r="D20" s="250"/>
      <c r="E20" s="249">
        <v>10000</v>
      </c>
      <c r="F20" s="248">
        <f t="shared" si="1"/>
        <v>12200</v>
      </c>
      <c r="G20" s="239"/>
      <c r="H20" s="42"/>
      <c r="I20" s="42"/>
      <c r="J20" s="42"/>
      <c r="K20" s="42"/>
      <c r="L20" s="42"/>
    </row>
    <row r="21" spans="1:9" s="1" customFormat="1" ht="19.5" customHeight="1">
      <c r="A21" s="42"/>
      <c r="B21" s="246" t="s">
        <v>483</v>
      </c>
      <c r="C21" s="247"/>
      <c r="D21" s="250"/>
      <c r="E21" s="249">
        <v>3500</v>
      </c>
      <c r="F21" s="248">
        <f t="shared" si="1"/>
        <v>4270</v>
      </c>
      <c r="G21" s="239"/>
      <c r="H21" s="42"/>
      <c r="I21" s="42"/>
    </row>
    <row r="22" spans="1:9" s="1" customFormat="1" ht="19.5" customHeight="1">
      <c r="A22" s="42"/>
      <c r="B22" s="251" t="s">
        <v>311</v>
      </c>
      <c r="C22" s="247"/>
      <c r="D22" s="248"/>
      <c r="E22" s="260">
        <f>SUM(E7:E21)</f>
        <v>41550.15</v>
      </c>
      <c r="F22" s="252">
        <f>SUM(F7:F21)</f>
        <v>50691.183</v>
      </c>
      <c r="G22" s="253"/>
      <c r="H22" s="42"/>
      <c r="I22" s="42"/>
    </row>
    <row r="23" spans="1:9" s="1" customFormat="1" ht="19.5" customHeight="1">
      <c r="A23" s="42"/>
      <c r="B23" s="241"/>
      <c r="C23" s="259"/>
      <c r="D23" s="254"/>
      <c r="E23" s="241"/>
      <c r="F23" s="254"/>
      <c r="G23" s="241"/>
      <c r="H23" s="42"/>
      <c r="I23" s="42"/>
    </row>
    <row r="24" spans="1:12" s="1" customFormat="1" ht="19.5" customHeight="1">
      <c r="A24" s="42"/>
      <c r="B24" s="363" t="s">
        <v>506</v>
      </c>
      <c r="C24" s="363"/>
      <c r="D24" s="363"/>
      <c r="E24" s="363"/>
      <c r="F24" s="363"/>
      <c r="G24" s="241"/>
      <c r="H24" s="42"/>
      <c r="I24" s="42"/>
      <c r="J24" s="42"/>
      <c r="K24" s="42"/>
      <c r="L24" s="42"/>
    </row>
    <row r="25" spans="1:12" s="1" customFormat="1" ht="19.5" customHeight="1">
      <c r="A25" s="42"/>
      <c r="B25" s="363"/>
      <c r="C25" s="363"/>
      <c r="D25" s="363"/>
      <c r="E25" s="363"/>
      <c r="F25" s="363"/>
      <c r="G25" s="241"/>
      <c r="H25" s="42"/>
      <c r="I25" s="42"/>
      <c r="J25" s="42"/>
      <c r="K25" s="42"/>
      <c r="L25" s="42"/>
    </row>
    <row r="26" spans="1:12" s="1" customFormat="1" ht="19.5" customHeight="1">
      <c r="A26" s="42" t="s">
        <v>476</v>
      </c>
      <c r="B26" s="241" t="s">
        <v>549</v>
      </c>
      <c r="C26" s="241"/>
      <c r="D26" s="241"/>
      <c r="E26" s="241"/>
      <c r="F26" s="241"/>
      <c r="G26" s="241"/>
      <c r="H26" s="42"/>
      <c r="I26" s="42"/>
      <c r="J26" s="42"/>
      <c r="K26" s="42"/>
      <c r="L26" s="42"/>
    </row>
    <row r="27" spans="1:12" s="1" customFormat="1" ht="19.5" customHeight="1">
      <c r="A27" s="42" t="s">
        <v>476</v>
      </c>
      <c r="B27" s="241" t="s">
        <v>537</v>
      </c>
      <c r="C27" s="241"/>
      <c r="D27" s="241"/>
      <c r="E27" s="241"/>
      <c r="F27" s="241"/>
      <c r="G27" s="241"/>
      <c r="H27" s="42"/>
      <c r="I27" s="42"/>
      <c r="J27" s="42"/>
      <c r="K27" s="42"/>
      <c r="L27" s="42"/>
    </row>
    <row r="28" spans="1:12" s="1" customFormat="1" ht="19.5" customHeight="1">
      <c r="A28" s="42" t="s">
        <v>476</v>
      </c>
      <c r="B28" s="241" t="s">
        <v>463</v>
      </c>
      <c r="C28" s="241"/>
      <c r="D28" s="241"/>
      <c r="E28" s="241"/>
      <c r="F28" s="241"/>
      <c r="G28" s="241"/>
      <c r="H28" s="42"/>
      <c r="I28" s="42"/>
      <c r="J28" s="42"/>
      <c r="K28" s="42"/>
      <c r="L28" s="42"/>
    </row>
    <row r="29" spans="1:12" s="1" customFormat="1" ht="19.5" customHeight="1">
      <c r="A29" s="42" t="s">
        <v>476</v>
      </c>
      <c r="B29" s="241" t="s">
        <v>504</v>
      </c>
      <c r="C29" s="241"/>
      <c r="D29" s="241"/>
      <c r="E29" s="241"/>
      <c r="F29" s="241"/>
      <c r="G29" s="241"/>
      <c r="H29" s="42"/>
      <c r="I29" s="42"/>
      <c r="J29" s="42"/>
      <c r="K29" s="42"/>
      <c r="L29" s="42"/>
    </row>
    <row r="30" spans="1:12" s="1" customFormat="1" ht="19.5" customHeight="1">
      <c r="A30" s="42" t="s">
        <v>476</v>
      </c>
      <c r="B30" s="241" t="s">
        <v>538</v>
      </c>
      <c r="C30" s="241"/>
      <c r="D30" s="241"/>
      <c r="E30" s="241"/>
      <c r="F30" s="241"/>
      <c r="G30" s="241"/>
      <c r="H30" s="42"/>
      <c r="I30" s="42"/>
      <c r="J30" s="42"/>
      <c r="K30" s="42"/>
      <c r="L30" s="42"/>
    </row>
    <row r="31" spans="1:12" s="1" customFormat="1" ht="19.5" customHeight="1">
      <c r="A31" s="42" t="s">
        <v>476</v>
      </c>
      <c r="B31" s="241" t="s">
        <v>505</v>
      </c>
      <c r="C31" s="241"/>
      <c r="D31" s="241"/>
      <c r="E31" s="241"/>
      <c r="F31" s="241"/>
      <c r="G31" s="241"/>
      <c r="H31" s="42"/>
      <c r="I31" s="42"/>
      <c r="J31" s="42"/>
      <c r="K31" s="42"/>
      <c r="L31" s="42"/>
    </row>
    <row r="32" spans="1:12" s="1" customFormat="1" ht="19.5" customHeight="1">
      <c r="A32" s="42" t="s">
        <v>476</v>
      </c>
      <c r="B32" s="255" t="s">
        <v>540</v>
      </c>
      <c r="C32" s="256"/>
      <c r="D32" s="257"/>
      <c r="E32" s="257"/>
      <c r="F32" s="257"/>
      <c r="G32" s="241"/>
      <c r="H32" s="42"/>
      <c r="I32" s="42"/>
      <c r="J32" s="42"/>
      <c r="K32" s="42"/>
      <c r="L32" s="42"/>
    </row>
    <row r="33" spans="1:12" s="1" customFormat="1" ht="19.5" customHeight="1">
      <c r="A33" s="42"/>
      <c r="B33" s="255"/>
      <c r="C33" s="255"/>
      <c r="D33" s="258"/>
      <c r="E33" s="258"/>
      <c r="F33" s="258"/>
      <c r="G33" s="241"/>
      <c r="H33" s="42"/>
      <c r="I33" s="42"/>
      <c r="J33" s="42"/>
      <c r="K33" s="42"/>
      <c r="L33" s="42"/>
    </row>
    <row r="34" spans="1:12" s="1" customFormat="1" ht="19.5" customHeight="1">
      <c r="A34" s="42"/>
      <c r="B34" s="10"/>
      <c r="C34" s="10"/>
      <c r="D34" s="238"/>
      <c r="E34" s="238"/>
      <c r="F34" s="238"/>
      <c r="H34" s="42"/>
      <c r="I34" s="42"/>
      <c r="J34" s="42"/>
      <c r="K34" s="42"/>
      <c r="L34" s="42"/>
    </row>
    <row r="35" spans="1:12" s="1" customFormat="1" ht="19.5" customHeight="1">
      <c r="A35" s="42"/>
      <c r="B35" s="10"/>
      <c r="C35" s="10"/>
      <c r="D35" s="238"/>
      <c r="E35" s="238"/>
      <c r="F35" s="238"/>
      <c r="H35" s="42"/>
      <c r="I35" s="42"/>
      <c r="J35" s="42"/>
      <c r="K35" s="42"/>
      <c r="L35" s="42"/>
    </row>
    <row r="36" spans="1:12" s="1" customFormat="1" ht="19.5" customHeight="1">
      <c r="A36" s="42"/>
      <c r="B36" s="10"/>
      <c r="C36" s="10"/>
      <c r="D36" s="238"/>
      <c r="E36" s="238"/>
      <c r="F36" s="238"/>
      <c r="H36" s="42"/>
      <c r="I36" s="42"/>
      <c r="J36" s="42"/>
      <c r="K36" s="42"/>
      <c r="L36" s="42"/>
    </row>
    <row r="37" spans="1:12" s="1" customFormat="1" ht="19.5" customHeight="1">
      <c r="A37" s="42"/>
      <c r="B37" s="10"/>
      <c r="C37" s="10"/>
      <c r="D37" s="238"/>
      <c r="E37" s="238"/>
      <c r="F37" s="238"/>
      <c r="H37" s="42"/>
      <c r="I37" s="42"/>
      <c r="J37" s="42"/>
      <c r="K37" s="42"/>
      <c r="L37" s="42"/>
    </row>
    <row r="38" spans="1:12" s="1" customFormat="1" ht="19.5" customHeight="1">
      <c r="A38" s="42"/>
      <c r="B38" s="43"/>
      <c r="C38" s="43"/>
      <c r="D38" s="216"/>
      <c r="E38" s="216"/>
      <c r="F38" s="216"/>
      <c r="G38" s="42"/>
      <c r="H38" s="42"/>
      <c r="I38" s="42"/>
      <c r="J38" s="42"/>
      <c r="K38" s="42"/>
      <c r="L38" s="42"/>
    </row>
    <row r="39" spans="1:12" s="1" customFormat="1" ht="19.5" customHeight="1">
      <c r="A39" s="42"/>
      <c r="B39" s="43"/>
      <c r="C39" s="43"/>
      <c r="D39" s="216"/>
      <c r="E39" s="216"/>
      <c r="F39" s="216"/>
      <c r="G39" s="42"/>
      <c r="H39" s="42"/>
      <c r="I39" s="42"/>
      <c r="J39" s="42"/>
      <c r="K39" s="42"/>
      <c r="L39" s="42"/>
    </row>
    <row r="40" spans="1:12" s="1" customFormat="1" ht="19.5" customHeight="1">
      <c r="A40" s="42"/>
      <c r="B40" s="44"/>
      <c r="C40" s="44"/>
      <c r="D40" s="203"/>
      <c r="E40" s="203"/>
      <c r="F40" s="203"/>
      <c r="G40" s="42"/>
      <c r="H40" s="42"/>
      <c r="I40" s="42"/>
      <c r="J40" s="42"/>
      <c r="K40" s="42"/>
      <c r="L40" s="42"/>
    </row>
    <row r="41" spans="1:12" s="1" customFormat="1" ht="19.5" customHeight="1">
      <c r="A41" s="42"/>
      <c r="B41" s="42"/>
      <c r="C41" s="42"/>
      <c r="D41" s="42"/>
      <c r="E41" s="42"/>
      <c r="F41" s="42"/>
      <c r="G41" s="42"/>
      <c r="H41" s="42"/>
      <c r="I41" s="42"/>
      <c r="J41" s="42"/>
      <c r="K41" s="42"/>
      <c r="L41" s="42"/>
    </row>
    <row r="42" s="1" customFormat="1" ht="19.5" customHeight="1">
      <c r="B42" s="3"/>
    </row>
  </sheetData>
  <sheetProtection/>
  <mergeCells count="7">
    <mergeCell ref="B24:F25"/>
    <mergeCell ref="B4:B5"/>
    <mergeCell ref="C4:C5"/>
    <mergeCell ref="D4:D5"/>
    <mergeCell ref="H4:H5"/>
    <mergeCell ref="F4:F5"/>
    <mergeCell ref="E4:E5"/>
  </mergeCells>
  <printOptions/>
  <pageMargins left="0.7480314960629921" right="0.7480314960629921" top="0.984251968503937" bottom="0.984251968503937" header="0" footer="0"/>
  <pageSetup horizontalDpi="300" verticalDpi="300" orientation="landscape" paperSize="9" scale="70"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zoomScale="90" zoomScaleNormal="90" zoomScalePageLayoutView="0" workbookViewId="0" topLeftCell="B1">
      <selection activeCell="B1" sqref="B1"/>
    </sheetView>
  </sheetViews>
  <sheetFormatPr defaultColWidth="9.00390625" defaultRowHeight="12.75"/>
  <cols>
    <col min="1" max="1" width="4.375" style="170" bestFit="1" customWidth="1"/>
    <col min="2" max="2" width="46.375" style="170" customWidth="1"/>
    <col min="3" max="4" width="9.125" style="170" customWidth="1"/>
    <col min="5" max="5" width="7.75390625" style="170" customWidth="1"/>
    <col min="6" max="6" width="2.75390625" style="170" hidden="1" customWidth="1"/>
    <col min="7" max="7" width="14.75390625" style="170" customWidth="1"/>
    <col min="8" max="8" width="14.375" style="170" customWidth="1"/>
    <col min="9" max="9" width="14.00390625" style="170" customWidth="1"/>
    <col min="10" max="10" width="13.625" style="170" customWidth="1"/>
    <col min="11" max="11" width="14.25390625" style="170" customWidth="1"/>
    <col min="12" max="16384" width="9.125" style="170" customWidth="1"/>
  </cols>
  <sheetData>
    <row r="1" s="218" customFormat="1" ht="15.75">
      <c r="B1" s="218" t="s">
        <v>589</v>
      </c>
    </row>
    <row r="2" s="219" customFormat="1" ht="15"/>
    <row r="3" spans="1:10" s="219" customFormat="1" ht="19.5" customHeight="1">
      <c r="A3" s="220" t="s">
        <v>428</v>
      </c>
      <c r="B3" s="327" t="s">
        <v>429</v>
      </c>
      <c r="C3" s="328"/>
      <c r="D3" s="328"/>
      <c r="E3" s="328"/>
      <c r="F3" s="328"/>
      <c r="G3" s="328"/>
      <c r="H3" s="328"/>
      <c r="I3" s="328"/>
      <c r="J3" s="328"/>
    </row>
    <row r="4" ht="11.25" customHeight="1"/>
    <row r="5" spans="1:11" ht="15">
      <c r="A5" s="168"/>
      <c r="B5" s="329" t="s">
        <v>443</v>
      </c>
      <c r="C5" s="330"/>
      <c r="D5" s="330"/>
      <c r="E5" s="178"/>
      <c r="F5" s="178"/>
      <c r="G5" s="178"/>
      <c r="H5" s="178"/>
      <c r="I5" s="179"/>
      <c r="J5" s="179"/>
      <c r="K5" s="179"/>
    </row>
    <row r="6" spans="1:11" ht="6.75" customHeight="1">
      <c r="A6" s="168"/>
      <c r="B6" s="169"/>
      <c r="C6" s="180"/>
      <c r="D6" s="180"/>
      <c r="E6" s="178"/>
      <c r="F6" s="178"/>
      <c r="G6" s="178"/>
      <c r="H6" s="178"/>
      <c r="I6" s="179"/>
      <c r="J6" s="179"/>
      <c r="K6" s="179"/>
    </row>
    <row r="7" spans="1:11" ht="6.75" customHeight="1">
      <c r="A7" s="168"/>
      <c r="B7" s="169"/>
      <c r="C7" s="180"/>
      <c r="D7" s="180"/>
      <c r="E7" s="178"/>
      <c r="F7" s="178"/>
      <c r="G7" s="178"/>
      <c r="H7" s="178"/>
      <c r="I7" s="179"/>
      <c r="J7" s="179"/>
      <c r="K7" s="179"/>
    </row>
    <row r="8" spans="2:10" ht="14.25" customHeight="1">
      <c r="B8" s="331" t="s">
        <v>539</v>
      </c>
      <c r="C8" s="331"/>
      <c r="D8" s="331"/>
      <c r="E8" s="331"/>
      <c r="F8" s="331"/>
      <c r="G8" s="331"/>
      <c r="H8" s="331"/>
      <c r="I8" s="331"/>
      <c r="J8" s="331"/>
    </row>
    <row r="9" spans="2:10" ht="19.5" customHeight="1">
      <c r="B9" s="331"/>
      <c r="C9" s="331"/>
      <c r="D9" s="331"/>
      <c r="E9" s="331"/>
      <c r="F9" s="331"/>
      <c r="G9" s="331"/>
      <c r="H9" s="331"/>
      <c r="I9" s="331"/>
      <c r="J9" s="331"/>
    </row>
    <row r="10" ht="14.25" customHeight="1" thickBot="1">
      <c r="K10" s="171"/>
    </row>
    <row r="11" spans="2:11" ht="19.5" customHeight="1">
      <c r="B11" s="181"/>
      <c r="C11" s="182"/>
      <c r="D11" s="182"/>
      <c r="E11" s="182"/>
      <c r="F11" s="182"/>
      <c r="G11" s="332" t="str">
        <f>'POMETANJE - 1'!I5</f>
        <v>skupna cena (€)</v>
      </c>
      <c r="H11" s="334" t="s">
        <v>425</v>
      </c>
      <c r="I11" s="332" t="s">
        <v>430</v>
      </c>
      <c r="J11" s="336" t="s">
        <v>427</v>
      </c>
      <c r="K11" s="171"/>
    </row>
    <row r="12" spans="2:11" ht="9" customHeight="1" thickBot="1">
      <c r="B12" s="183" t="s">
        <v>409</v>
      </c>
      <c r="C12" s="172"/>
      <c r="D12" s="172" t="s">
        <v>409</v>
      </c>
      <c r="E12" s="172"/>
      <c r="F12" s="172"/>
      <c r="G12" s="333"/>
      <c r="H12" s="335"/>
      <c r="I12" s="333"/>
      <c r="J12" s="337"/>
      <c r="K12" s="171"/>
    </row>
    <row r="13" spans="2:11" ht="19.5" customHeight="1">
      <c r="B13" s="321"/>
      <c r="C13" s="322"/>
      <c r="D13" s="322"/>
      <c r="E13" s="322"/>
      <c r="F13" s="323"/>
      <c r="G13" s="212"/>
      <c r="H13" s="213"/>
      <c r="I13" s="212"/>
      <c r="J13" s="214"/>
      <c r="K13" s="171"/>
    </row>
    <row r="14" spans="2:11" ht="19.5" customHeight="1">
      <c r="B14" s="184" t="str">
        <f>'POMETANJE - 1'!B3</f>
        <v>1.1.1 POMETANJE JAVNIH PROMETNIH POVRŠIN </v>
      </c>
      <c r="C14" s="171"/>
      <c r="D14" s="171"/>
      <c r="E14" s="171"/>
      <c r="F14" s="171"/>
      <c r="G14" s="173">
        <f>'POMETANJE - 1'!I317</f>
        <v>216489.183</v>
      </c>
      <c r="H14" s="176">
        <v>9.5</v>
      </c>
      <c r="I14" s="173">
        <f aca="true" t="shared" si="0" ref="I14:I23">G14*H14/100</f>
        <v>20566.472385</v>
      </c>
      <c r="J14" s="185">
        <f aca="true" t="shared" si="1" ref="J14:J22">G14+I14</f>
        <v>237055.655385</v>
      </c>
      <c r="K14" s="171"/>
    </row>
    <row r="15" spans="2:12" ht="19.5" customHeight="1">
      <c r="B15" s="324" t="s">
        <v>484</v>
      </c>
      <c r="C15" s="325"/>
      <c r="D15" s="325"/>
      <c r="E15" s="325"/>
      <c r="F15" s="326"/>
      <c r="G15" s="173"/>
      <c r="H15" s="176"/>
      <c r="I15" s="173"/>
      <c r="J15" s="205"/>
      <c r="K15" s="171"/>
      <c r="L15" s="171"/>
    </row>
    <row r="16" spans="2:12" ht="19.5" customHeight="1">
      <c r="B16" s="184" t="str">
        <f>'NAVLAKA - 1'!B1</f>
        <v>1.1.2 POBIRANJE NAVLAKE</v>
      </c>
      <c r="C16" s="171"/>
      <c r="D16" s="171"/>
      <c r="E16" s="171"/>
      <c r="F16" s="171"/>
      <c r="G16" s="173">
        <f>'NAVLAKA - 1'!I75</f>
        <v>112263.89940000005</v>
      </c>
      <c r="H16" s="176">
        <v>9.5</v>
      </c>
      <c r="I16" s="173">
        <f t="shared" si="0"/>
        <v>10665.070443000004</v>
      </c>
      <c r="J16" s="185">
        <f>G16+I16</f>
        <v>122928.96984300006</v>
      </c>
      <c r="K16" s="176"/>
      <c r="L16" s="171"/>
    </row>
    <row r="17" spans="2:12" ht="19.5" customHeight="1">
      <c r="B17" s="184" t="str">
        <f>'KOŠI - 1'!B1</f>
        <v>1.1.3 PRAZNJENJE KOŠEV</v>
      </c>
      <c r="C17" s="171"/>
      <c r="D17" s="171"/>
      <c r="E17" s="171"/>
      <c r="F17" s="171"/>
      <c r="G17" s="173">
        <f>'KOŠI - 1'!I56</f>
        <v>93335.75999999995</v>
      </c>
      <c r="H17" s="176">
        <v>9.5</v>
      </c>
      <c r="I17" s="173">
        <f t="shared" si="0"/>
        <v>8866.897199999996</v>
      </c>
      <c r="J17" s="185">
        <f>G17+I17</f>
        <v>102202.65719999994</v>
      </c>
      <c r="L17" s="171"/>
    </row>
    <row r="18" spans="2:12" ht="19.5" customHeight="1">
      <c r="B18" s="324" t="s">
        <v>485</v>
      </c>
      <c r="C18" s="325"/>
      <c r="D18" s="325"/>
      <c r="E18" s="325"/>
      <c r="F18" s="326"/>
      <c r="G18" s="173"/>
      <c r="H18" s="176"/>
      <c r="I18" s="173"/>
      <c r="J18" s="205"/>
      <c r="K18" s="171"/>
      <c r="L18" s="171"/>
    </row>
    <row r="19" spans="2:12" ht="19.5" customHeight="1">
      <c r="B19" s="184" t="str">
        <f>'KOŠNJA -1'!B1</f>
        <v>1.1.4 KOŠNJA ZELENIC</v>
      </c>
      <c r="C19" s="171"/>
      <c r="D19" s="171"/>
      <c r="E19" s="171"/>
      <c r="F19" s="171"/>
      <c r="G19" s="173">
        <f>'KOŠNJA -1'!I96</f>
        <v>79847.6</v>
      </c>
      <c r="H19" s="176">
        <v>22</v>
      </c>
      <c r="I19" s="173">
        <f t="shared" si="0"/>
        <v>17566.472</v>
      </c>
      <c r="J19" s="185">
        <f t="shared" si="1"/>
        <v>97414.07200000001</v>
      </c>
      <c r="K19" s="175"/>
      <c r="L19" s="171"/>
    </row>
    <row r="20" spans="2:12" ht="19.5" customHeight="1">
      <c r="B20" s="184" t="str">
        <f>'GRABLJENJE - 1'!B1</f>
        <v>1.1.5 GRABLJENJE JAVNIH ZELENIH POVRŠIN</v>
      </c>
      <c r="C20" s="171"/>
      <c r="D20" s="171"/>
      <c r="E20" s="171"/>
      <c r="F20" s="171"/>
      <c r="G20" s="173">
        <f>'GRABLJENJE - 1'!I26</f>
        <v>27622.864999999998</v>
      </c>
      <c r="H20" s="176">
        <v>22</v>
      </c>
      <c r="I20" s="173">
        <f t="shared" si="0"/>
        <v>6077.030299999999</v>
      </c>
      <c r="J20" s="185">
        <f t="shared" si="1"/>
        <v>33699.8953</v>
      </c>
      <c r="K20" s="175"/>
      <c r="L20" s="171"/>
    </row>
    <row r="21" spans="2:12" ht="19.5" customHeight="1">
      <c r="B21" s="184" t="str">
        <f>'NASADI - 1'!B1</f>
        <v>1.1.6. OSKRBA VRTNIC,ENOLETNIC IN POKROVNIH RASTLIN </v>
      </c>
      <c r="C21" s="174"/>
      <c r="D21" s="175"/>
      <c r="E21" s="175"/>
      <c r="F21" s="175"/>
      <c r="G21" s="173">
        <f>'NASADI - 1'!M93</f>
        <v>86444.9</v>
      </c>
      <c r="H21" s="176">
        <v>22</v>
      </c>
      <c r="I21" s="173">
        <f t="shared" si="0"/>
        <v>19017.877999999997</v>
      </c>
      <c r="J21" s="185">
        <f t="shared" si="1"/>
        <v>105462.77799999999</v>
      </c>
      <c r="K21" s="175"/>
      <c r="L21" s="171"/>
    </row>
    <row r="22" spans="2:12" ht="19.5" customHeight="1">
      <c r="B22" s="184" t="str">
        <f>'ŽIVE MEJE - 1'!B1</f>
        <v>1.1.7 OSKRBA  ŽIVE MEJE</v>
      </c>
      <c r="C22" s="171"/>
      <c r="D22" s="171"/>
      <c r="E22" s="171"/>
      <c r="F22" s="171"/>
      <c r="G22" s="173">
        <f>'ŽIVE MEJE - 1'!H43</f>
        <v>8012.182000000001</v>
      </c>
      <c r="H22" s="176">
        <v>22</v>
      </c>
      <c r="I22" s="173">
        <f t="shared" si="0"/>
        <v>1762.6800400000002</v>
      </c>
      <c r="J22" s="185">
        <f t="shared" si="1"/>
        <v>9774.86204</v>
      </c>
      <c r="K22" s="221"/>
      <c r="L22" s="171"/>
    </row>
    <row r="23" spans="2:12" ht="19.5" customHeight="1" thickBot="1">
      <c r="B23" s="183" t="str">
        <f>'OSTALO - 1'!B1</f>
        <v>1.1.8 OSTALA REŽIJSKA DELA NA JAVNIH POVRŠINAH </v>
      </c>
      <c r="C23" s="172"/>
      <c r="D23" s="172"/>
      <c r="E23" s="172"/>
      <c r="F23" s="172"/>
      <c r="G23" s="177">
        <f>'OSTALO - 1'!E22</f>
        <v>41550.15</v>
      </c>
      <c r="H23" s="236">
        <v>22</v>
      </c>
      <c r="I23" s="177">
        <f t="shared" si="0"/>
        <v>9141.033000000001</v>
      </c>
      <c r="J23" s="186">
        <f>G23+I23</f>
        <v>50691.183000000005</v>
      </c>
      <c r="K23" s="206"/>
      <c r="L23" s="171"/>
    </row>
    <row r="24" spans="2:10" ht="19.5" customHeight="1" thickBot="1">
      <c r="B24" s="187" t="s">
        <v>426</v>
      </c>
      <c r="C24" s="188"/>
      <c r="D24" s="188"/>
      <c r="E24" s="188"/>
      <c r="F24" s="189"/>
      <c r="G24" s="190">
        <f>SUM(G14:G23)</f>
        <v>665566.5394000001</v>
      </c>
      <c r="H24" s="191"/>
      <c r="I24" s="190">
        <f>SUM(I14:I23)</f>
        <v>93663.533368</v>
      </c>
      <c r="J24" s="192">
        <f>SUM(J14:J23)</f>
        <v>759230.072768</v>
      </c>
    </row>
    <row r="25" ht="19.5" customHeight="1"/>
    <row r="26" ht="19.5" customHeight="1"/>
    <row r="27" spans="3:9" ht="19.5" customHeight="1">
      <c r="C27" s="171"/>
      <c r="D27" s="171"/>
      <c r="E27" s="171"/>
      <c r="F27" s="171"/>
      <c r="H27" s="217"/>
      <c r="I27" s="217"/>
    </row>
    <row r="28" spans="3:9" ht="19.5" customHeight="1">
      <c r="C28" s="217"/>
      <c r="D28" s="217"/>
      <c r="E28" s="217"/>
      <c r="F28" s="171"/>
      <c r="G28" s="171"/>
      <c r="H28" s="171"/>
      <c r="I28" s="171"/>
    </row>
  </sheetData>
  <sheetProtection/>
  <mergeCells count="10">
    <mergeCell ref="B13:F13"/>
    <mergeCell ref="B15:F15"/>
    <mergeCell ref="B18:F18"/>
    <mergeCell ref="B3:J3"/>
    <mergeCell ref="B5:D5"/>
    <mergeCell ref="B8:J9"/>
    <mergeCell ref="G11:G12"/>
    <mergeCell ref="H11:H12"/>
    <mergeCell ref="I11:I12"/>
    <mergeCell ref="J11:J1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AH483"/>
  <sheetViews>
    <sheetView view="pageBreakPreview" zoomScale="89" zoomScaleNormal="90" zoomScaleSheetLayoutView="89" workbookViewId="0" topLeftCell="A1">
      <selection activeCell="F336" sqref="F336"/>
    </sheetView>
  </sheetViews>
  <sheetFormatPr defaultColWidth="9.00390625" defaultRowHeight="12.75"/>
  <cols>
    <col min="1" max="1" width="2.25390625" style="13" customWidth="1"/>
    <col min="2" max="2" width="50.75390625" style="13" customWidth="1"/>
    <col min="3" max="4" width="11.75390625" style="13" customWidth="1"/>
    <col min="5" max="5" width="8.75390625" style="13" customWidth="1"/>
    <col min="6" max="7" width="12.75390625" style="13" customWidth="1"/>
    <col min="8" max="8" width="16.75390625" style="36" customWidth="1"/>
    <col min="9" max="9" width="18.75390625" style="13" customWidth="1"/>
    <col min="10" max="10" width="10.75390625" style="13" bestFit="1" customWidth="1"/>
    <col min="11" max="16384" width="9.125" style="13" customWidth="1"/>
  </cols>
  <sheetData>
    <row r="3" spans="1:34" s="1" customFormat="1" ht="19.5" customHeight="1">
      <c r="A3" s="42"/>
      <c r="B3" s="338" t="s">
        <v>431</v>
      </c>
      <c r="C3" s="339"/>
      <c r="D3" s="44" t="s">
        <v>416</v>
      </c>
      <c r="E3" s="45"/>
      <c r="F3" s="45"/>
      <c r="G3" s="46"/>
      <c r="H3" s="47"/>
      <c r="I3" s="44"/>
      <c r="J3" s="48"/>
      <c r="K3" s="49"/>
      <c r="L3" s="44"/>
      <c r="M3" s="50"/>
      <c r="N3" s="42"/>
      <c r="O3" s="43"/>
      <c r="P3" s="43"/>
      <c r="Q3" s="43"/>
      <c r="R3" s="10"/>
      <c r="S3" s="10"/>
      <c r="T3" s="10"/>
      <c r="U3" s="10"/>
      <c r="V3" s="10"/>
      <c r="W3" s="10"/>
      <c r="X3" s="10"/>
      <c r="Y3" s="10"/>
      <c r="Z3" s="10"/>
      <c r="AA3" s="10"/>
      <c r="AB3" s="10"/>
      <c r="AC3" s="10"/>
      <c r="AD3" s="10"/>
      <c r="AE3" s="10"/>
      <c r="AF3" s="10"/>
      <c r="AG3" s="10"/>
      <c r="AH3" s="10"/>
    </row>
    <row r="4" spans="1:34" s="1" customFormat="1" ht="19.5" customHeight="1" thickBot="1">
      <c r="A4" s="42"/>
      <c r="B4" s="44"/>
      <c r="C4" s="44"/>
      <c r="D4" s="44"/>
      <c r="E4" s="45"/>
      <c r="F4" s="45"/>
      <c r="G4" s="46"/>
      <c r="H4" s="47"/>
      <c r="I4" s="44"/>
      <c r="J4" s="48"/>
      <c r="K4" s="49"/>
      <c r="L4" s="44"/>
      <c r="M4" s="51"/>
      <c r="N4" s="42"/>
      <c r="O4" s="43"/>
      <c r="P4" s="43"/>
      <c r="Q4" s="43"/>
      <c r="R4" s="10"/>
      <c r="S4" s="10"/>
      <c r="T4" s="10"/>
      <c r="U4" s="10"/>
      <c r="V4" s="10"/>
      <c r="W4" s="10"/>
      <c r="X4" s="10"/>
      <c r="Y4" s="10"/>
      <c r="Z4" s="10"/>
      <c r="AA4" s="10"/>
      <c r="AB4" s="10"/>
      <c r="AC4" s="10"/>
      <c r="AD4" s="10"/>
      <c r="AE4" s="10"/>
      <c r="AF4" s="10"/>
      <c r="AG4" s="10"/>
      <c r="AH4" s="10"/>
    </row>
    <row r="5" spans="1:28" s="1" customFormat="1" ht="19.5" customHeight="1" thickBot="1">
      <c r="A5" s="42"/>
      <c r="B5" s="52" t="s">
        <v>255</v>
      </c>
      <c r="C5" s="53" t="s">
        <v>323</v>
      </c>
      <c r="D5" s="54" t="s">
        <v>0</v>
      </c>
      <c r="E5" s="54" t="s">
        <v>320</v>
      </c>
      <c r="F5" s="54" t="s">
        <v>313</v>
      </c>
      <c r="G5" s="55" t="s">
        <v>222</v>
      </c>
      <c r="H5" s="56" t="s">
        <v>321</v>
      </c>
      <c r="I5" s="57" t="s">
        <v>410</v>
      </c>
      <c r="J5" s="43"/>
      <c r="K5" s="43"/>
      <c r="L5" s="43"/>
      <c r="M5" s="43"/>
      <c r="N5" s="43"/>
      <c r="O5" s="43"/>
      <c r="P5" s="43"/>
      <c r="Q5" s="43"/>
      <c r="R5" s="10"/>
      <c r="S5" s="10"/>
      <c r="T5" s="10"/>
      <c r="U5" s="10"/>
      <c r="V5" s="10"/>
      <c r="W5" s="10"/>
      <c r="X5" s="10"/>
      <c r="Y5" s="10"/>
      <c r="Z5" s="10"/>
      <c r="AA5" s="10"/>
      <c r="AB5" s="10"/>
    </row>
    <row r="6" spans="1:28" s="1" customFormat="1" ht="19.5" customHeight="1">
      <c r="A6" s="42"/>
      <c r="B6" s="58" t="s">
        <v>10</v>
      </c>
      <c r="C6" s="59" t="s">
        <v>324</v>
      </c>
      <c r="D6" s="60">
        <v>2147</v>
      </c>
      <c r="E6" s="61">
        <v>104</v>
      </c>
      <c r="F6" s="61" t="s">
        <v>318</v>
      </c>
      <c r="G6" s="62">
        <f aca="true" t="shared" si="0" ref="G6:G38">D6*E6</f>
        <v>223288</v>
      </c>
      <c r="H6" s="63">
        <v>0.02</v>
      </c>
      <c r="I6" s="64">
        <f aca="true" t="shared" si="1" ref="I6:I38">G6*H6</f>
        <v>4465.76</v>
      </c>
      <c r="J6" s="43"/>
      <c r="K6" s="43"/>
      <c r="L6" s="43"/>
      <c r="M6" s="43"/>
      <c r="N6" s="43"/>
      <c r="O6" s="43"/>
      <c r="P6" s="43"/>
      <c r="Q6" s="43"/>
      <c r="R6" s="10"/>
      <c r="S6" s="10"/>
      <c r="T6" s="10"/>
      <c r="U6" s="10"/>
      <c r="V6" s="10"/>
      <c r="W6" s="10"/>
      <c r="X6" s="10"/>
      <c r="Y6" s="10"/>
      <c r="Z6" s="10"/>
      <c r="AA6" s="10"/>
      <c r="AB6" s="10"/>
    </row>
    <row r="7" spans="1:28" s="1" customFormat="1" ht="19.5" customHeight="1">
      <c r="A7" s="42"/>
      <c r="B7" s="65" t="s">
        <v>11</v>
      </c>
      <c r="C7" s="66" t="s">
        <v>324</v>
      </c>
      <c r="D7" s="67">
        <v>200</v>
      </c>
      <c r="E7" s="68">
        <v>104</v>
      </c>
      <c r="F7" s="68" t="s">
        <v>318</v>
      </c>
      <c r="G7" s="69">
        <f t="shared" si="0"/>
        <v>20800</v>
      </c>
      <c r="H7" s="63">
        <v>0.02</v>
      </c>
      <c r="I7" s="70">
        <f t="shared" si="1"/>
        <v>416</v>
      </c>
      <c r="J7" s="43"/>
      <c r="K7" s="43"/>
      <c r="L7" s="43"/>
      <c r="M7" s="43"/>
      <c r="N7" s="43"/>
      <c r="O7" s="43"/>
      <c r="P7" s="43"/>
      <c r="Q7" s="43"/>
      <c r="R7" s="10"/>
      <c r="S7" s="10"/>
      <c r="T7" s="10"/>
      <c r="U7" s="10"/>
      <c r="V7" s="10"/>
      <c r="W7" s="10"/>
      <c r="X7" s="10"/>
      <c r="Y7" s="10"/>
      <c r="Z7" s="10"/>
      <c r="AA7" s="10"/>
      <c r="AB7" s="10"/>
    </row>
    <row r="8" spans="1:28" s="1" customFormat="1" ht="19.5" customHeight="1">
      <c r="A8" s="42"/>
      <c r="B8" s="65" t="s">
        <v>27</v>
      </c>
      <c r="C8" s="66" t="s">
        <v>324</v>
      </c>
      <c r="D8" s="67">
        <v>2360</v>
      </c>
      <c r="E8" s="68">
        <v>104</v>
      </c>
      <c r="F8" s="68" t="s">
        <v>318</v>
      </c>
      <c r="G8" s="69">
        <f t="shared" si="0"/>
        <v>245440</v>
      </c>
      <c r="H8" s="63">
        <v>0.02</v>
      </c>
      <c r="I8" s="70">
        <f t="shared" si="1"/>
        <v>4908.8</v>
      </c>
      <c r="J8" s="43"/>
      <c r="K8" s="43"/>
      <c r="L8" s="43"/>
      <c r="M8" s="43"/>
      <c r="N8" s="43"/>
      <c r="O8" s="43"/>
      <c r="P8" s="43"/>
      <c r="Q8" s="43"/>
      <c r="R8" s="10"/>
      <c r="S8" s="10"/>
      <c r="T8" s="10"/>
      <c r="U8" s="10"/>
      <c r="V8" s="10"/>
      <c r="W8" s="10"/>
      <c r="X8" s="10"/>
      <c r="Y8" s="10"/>
      <c r="Z8" s="10"/>
      <c r="AA8" s="10"/>
      <c r="AB8" s="10"/>
    </row>
    <row r="9" spans="1:28" s="1" customFormat="1" ht="19.5" customHeight="1">
      <c r="A9" s="42"/>
      <c r="B9" s="65" t="s">
        <v>3</v>
      </c>
      <c r="C9" s="66" t="s">
        <v>324</v>
      </c>
      <c r="D9" s="67">
        <v>562</v>
      </c>
      <c r="E9" s="68">
        <v>52</v>
      </c>
      <c r="F9" s="68" t="s">
        <v>316</v>
      </c>
      <c r="G9" s="69">
        <f t="shared" si="0"/>
        <v>29224</v>
      </c>
      <c r="H9" s="63">
        <v>0.02</v>
      </c>
      <c r="I9" s="70">
        <f t="shared" si="1"/>
        <v>584.48</v>
      </c>
      <c r="J9" s="43"/>
      <c r="K9" s="43"/>
      <c r="L9" s="43"/>
      <c r="M9" s="43"/>
      <c r="N9" s="43"/>
      <c r="O9" s="43"/>
      <c r="P9" s="43"/>
      <c r="Q9" s="43"/>
      <c r="R9" s="10"/>
      <c r="S9" s="10"/>
      <c r="T9" s="10"/>
      <c r="U9" s="10"/>
      <c r="V9" s="10"/>
      <c r="W9" s="10"/>
      <c r="X9" s="10"/>
      <c r="Y9" s="10"/>
      <c r="Z9" s="10"/>
      <c r="AA9" s="10"/>
      <c r="AB9" s="10"/>
    </row>
    <row r="10" spans="1:17" s="1" customFormat="1" ht="19.5" customHeight="1">
      <c r="A10" s="42"/>
      <c r="B10" s="65" t="s">
        <v>4</v>
      </c>
      <c r="C10" s="66" t="s">
        <v>324</v>
      </c>
      <c r="D10" s="67">
        <v>168</v>
      </c>
      <c r="E10" s="68">
        <v>52</v>
      </c>
      <c r="F10" s="68" t="s">
        <v>316</v>
      </c>
      <c r="G10" s="69">
        <f t="shared" si="0"/>
        <v>8736</v>
      </c>
      <c r="H10" s="63">
        <v>0.02</v>
      </c>
      <c r="I10" s="70">
        <f t="shared" si="1"/>
        <v>174.72</v>
      </c>
      <c r="J10" s="43"/>
      <c r="K10" s="42"/>
      <c r="L10" s="42"/>
      <c r="M10" s="42"/>
      <c r="N10" s="42"/>
      <c r="O10" s="42"/>
      <c r="P10" s="42"/>
      <c r="Q10" s="42"/>
    </row>
    <row r="11" spans="1:17" s="1" customFormat="1" ht="19.5" customHeight="1">
      <c r="A11" s="42"/>
      <c r="B11" s="65" t="s">
        <v>5</v>
      </c>
      <c r="C11" s="66" t="s">
        <v>324</v>
      </c>
      <c r="D11" s="67">
        <v>2762</v>
      </c>
      <c r="E11" s="68">
        <v>52</v>
      </c>
      <c r="F11" s="68" t="s">
        <v>316</v>
      </c>
      <c r="G11" s="69">
        <f t="shared" si="0"/>
        <v>143624</v>
      </c>
      <c r="H11" s="63">
        <v>0.02</v>
      </c>
      <c r="I11" s="70">
        <f t="shared" si="1"/>
        <v>2872.48</v>
      </c>
      <c r="J11" s="43"/>
      <c r="K11" s="42"/>
      <c r="L11" s="42"/>
      <c r="M11" s="42"/>
      <c r="N11" s="42"/>
      <c r="O11" s="42"/>
      <c r="P11" s="42"/>
      <c r="Q11" s="42"/>
    </row>
    <row r="12" spans="1:17" s="1" customFormat="1" ht="19.5" customHeight="1">
      <c r="A12" s="42"/>
      <c r="B12" s="65" t="s">
        <v>317</v>
      </c>
      <c r="C12" s="66" t="s">
        <v>324</v>
      </c>
      <c r="D12" s="67">
        <v>920</v>
      </c>
      <c r="E12" s="68">
        <v>52</v>
      </c>
      <c r="F12" s="68" t="s">
        <v>316</v>
      </c>
      <c r="G12" s="69">
        <f t="shared" si="0"/>
        <v>47840</v>
      </c>
      <c r="H12" s="63">
        <v>0.02</v>
      </c>
      <c r="I12" s="70">
        <f t="shared" si="1"/>
        <v>956.8000000000001</v>
      </c>
      <c r="J12" s="43"/>
      <c r="K12" s="42"/>
      <c r="L12" s="42"/>
      <c r="M12" s="42"/>
      <c r="N12" s="42"/>
      <c r="O12" s="42"/>
      <c r="P12" s="42"/>
      <c r="Q12" s="42"/>
    </row>
    <row r="13" spans="1:17" s="1" customFormat="1" ht="19.5" customHeight="1">
      <c r="A13" s="42"/>
      <c r="B13" s="65" t="s">
        <v>12</v>
      </c>
      <c r="C13" s="66" t="s">
        <v>324</v>
      </c>
      <c r="D13" s="67">
        <v>250</v>
      </c>
      <c r="E13" s="68">
        <v>52</v>
      </c>
      <c r="F13" s="68" t="s">
        <v>316</v>
      </c>
      <c r="G13" s="69">
        <f t="shared" si="0"/>
        <v>13000</v>
      </c>
      <c r="H13" s="63">
        <v>0.02</v>
      </c>
      <c r="I13" s="70">
        <f t="shared" si="1"/>
        <v>260</v>
      </c>
      <c r="J13" s="43"/>
      <c r="K13" s="42"/>
      <c r="L13" s="42"/>
      <c r="M13" s="42"/>
      <c r="N13" s="42"/>
      <c r="O13" s="42"/>
      <c r="P13" s="42"/>
      <c r="Q13" s="42"/>
    </row>
    <row r="14" spans="1:17" s="1" customFormat="1" ht="19.5" customHeight="1">
      <c r="A14" s="42"/>
      <c r="B14" s="65" t="s">
        <v>13</v>
      </c>
      <c r="C14" s="66" t="s">
        <v>324</v>
      </c>
      <c r="D14" s="67">
        <v>1095</v>
      </c>
      <c r="E14" s="68">
        <v>52</v>
      </c>
      <c r="F14" s="68" t="s">
        <v>316</v>
      </c>
      <c r="G14" s="69">
        <f t="shared" si="0"/>
        <v>56940</v>
      </c>
      <c r="H14" s="63">
        <v>0.02</v>
      </c>
      <c r="I14" s="70">
        <f t="shared" si="1"/>
        <v>1138.8</v>
      </c>
      <c r="J14" s="43"/>
      <c r="K14" s="42"/>
      <c r="L14" s="42"/>
      <c r="M14" s="42"/>
      <c r="N14" s="42"/>
      <c r="O14" s="42"/>
      <c r="P14" s="42"/>
      <c r="Q14" s="42"/>
    </row>
    <row r="15" spans="1:17" s="1" customFormat="1" ht="19.5" customHeight="1">
      <c r="A15" s="42"/>
      <c r="B15" s="65" t="s">
        <v>15</v>
      </c>
      <c r="C15" s="66" t="s">
        <v>324</v>
      </c>
      <c r="D15" s="67">
        <v>1095</v>
      </c>
      <c r="E15" s="68">
        <v>52</v>
      </c>
      <c r="F15" s="68" t="s">
        <v>316</v>
      </c>
      <c r="G15" s="69">
        <f t="shared" si="0"/>
        <v>56940</v>
      </c>
      <c r="H15" s="63">
        <v>0.02</v>
      </c>
      <c r="I15" s="70">
        <f t="shared" si="1"/>
        <v>1138.8</v>
      </c>
      <c r="J15" s="43"/>
      <c r="K15" s="42"/>
      <c r="L15" s="42"/>
      <c r="M15" s="42"/>
      <c r="N15" s="42"/>
      <c r="O15" s="42"/>
      <c r="P15" s="42"/>
      <c r="Q15" s="42"/>
    </row>
    <row r="16" spans="1:17" s="1" customFormat="1" ht="19.5" customHeight="1">
      <c r="A16" s="42"/>
      <c r="B16" s="65" t="s">
        <v>193</v>
      </c>
      <c r="C16" s="66" t="s">
        <v>324</v>
      </c>
      <c r="D16" s="67">
        <v>150</v>
      </c>
      <c r="E16" s="68">
        <v>52</v>
      </c>
      <c r="F16" s="68" t="s">
        <v>316</v>
      </c>
      <c r="G16" s="69">
        <f t="shared" si="0"/>
        <v>7800</v>
      </c>
      <c r="H16" s="63">
        <v>0.02</v>
      </c>
      <c r="I16" s="70">
        <f t="shared" si="1"/>
        <v>156</v>
      </c>
      <c r="J16" s="43"/>
      <c r="K16" s="42"/>
      <c r="L16" s="42"/>
      <c r="M16" s="42"/>
      <c r="N16" s="42"/>
      <c r="O16" s="42"/>
      <c r="P16" s="42"/>
      <c r="Q16" s="42"/>
    </row>
    <row r="17" spans="1:17" s="1" customFormat="1" ht="19.5" customHeight="1">
      <c r="A17" s="42"/>
      <c r="B17" s="65" t="s">
        <v>14</v>
      </c>
      <c r="C17" s="66" t="s">
        <v>324</v>
      </c>
      <c r="D17" s="67">
        <v>657</v>
      </c>
      <c r="E17" s="68">
        <v>52</v>
      </c>
      <c r="F17" s="68" t="s">
        <v>316</v>
      </c>
      <c r="G17" s="69">
        <f t="shared" si="0"/>
        <v>34164</v>
      </c>
      <c r="H17" s="63">
        <v>0.02</v>
      </c>
      <c r="I17" s="70">
        <f t="shared" si="1"/>
        <v>683.28</v>
      </c>
      <c r="J17" s="43"/>
      <c r="K17" s="42"/>
      <c r="L17" s="42"/>
      <c r="M17" s="42"/>
      <c r="N17" s="42"/>
      <c r="O17" s="42"/>
      <c r="P17" s="42"/>
      <c r="Q17" s="42"/>
    </row>
    <row r="18" spans="1:17" s="1" customFormat="1" ht="19.5" customHeight="1">
      <c r="A18" s="42"/>
      <c r="B18" s="65" t="s">
        <v>59</v>
      </c>
      <c r="C18" s="66" t="s">
        <v>324</v>
      </c>
      <c r="D18" s="67">
        <v>250</v>
      </c>
      <c r="E18" s="68">
        <v>52</v>
      </c>
      <c r="F18" s="68" t="s">
        <v>316</v>
      </c>
      <c r="G18" s="69">
        <f t="shared" si="0"/>
        <v>13000</v>
      </c>
      <c r="H18" s="63">
        <v>0.02</v>
      </c>
      <c r="I18" s="70">
        <f t="shared" si="1"/>
        <v>260</v>
      </c>
      <c r="J18" s="43"/>
      <c r="K18" s="42"/>
      <c r="L18" s="42"/>
      <c r="M18" s="42"/>
      <c r="N18" s="42"/>
      <c r="O18" s="42"/>
      <c r="P18" s="42"/>
      <c r="Q18" s="42"/>
    </row>
    <row r="19" spans="1:17" s="1" customFormat="1" ht="19.5" customHeight="1">
      <c r="A19" s="42"/>
      <c r="B19" s="65" t="s">
        <v>224</v>
      </c>
      <c r="C19" s="66" t="s">
        <v>324</v>
      </c>
      <c r="D19" s="67">
        <v>240</v>
      </c>
      <c r="E19" s="68">
        <v>52</v>
      </c>
      <c r="F19" s="68" t="s">
        <v>316</v>
      </c>
      <c r="G19" s="69">
        <f t="shared" si="0"/>
        <v>12480</v>
      </c>
      <c r="H19" s="63">
        <v>0.02</v>
      </c>
      <c r="I19" s="70">
        <f t="shared" si="1"/>
        <v>249.6</v>
      </c>
      <c r="J19" s="43"/>
      <c r="K19" s="42"/>
      <c r="L19" s="42"/>
      <c r="M19" s="42"/>
      <c r="N19" s="42"/>
      <c r="O19" s="42"/>
      <c r="P19" s="42"/>
      <c r="Q19" s="42"/>
    </row>
    <row r="20" spans="1:17" s="1" customFormat="1" ht="19.5" customHeight="1">
      <c r="A20" s="42"/>
      <c r="B20" s="65" t="s">
        <v>228</v>
      </c>
      <c r="C20" s="66" t="s">
        <v>324</v>
      </c>
      <c r="D20" s="67">
        <v>1970</v>
      </c>
      <c r="E20" s="68">
        <v>52</v>
      </c>
      <c r="F20" s="68" t="s">
        <v>316</v>
      </c>
      <c r="G20" s="69">
        <f t="shared" si="0"/>
        <v>102440</v>
      </c>
      <c r="H20" s="63">
        <v>0.02</v>
      </c>
      <c r="I20" s="70">
        <f t="shared" si="1"/>
        <v>2048.8</v>
      </c>
      <c r="J20" s="43"/>
      <c r="K20" s="42"/>
      <c r="L20" s="42"/>
      <c r="M20" s="42"/>
      <c r="N20" s="42"/>
      <c r="O20" s="42"/>
      <c r="P20" s="42"/>
      <c r="Q20" s="42"/>
    </row>
    <row r="21" spans="1:17" s="1" customFormat="1" ht="19.5" customHeight="1">
      <c r="A21" s="42"/>
      <c r="B21" s="65" t="s">
        <v>22</v>
      </c>
      <c r="C21" s="66" t="s">
        <v>324</v>
      </c>
      <c r="D21" s="67">
        <v>1298</v>
      </c>
      <c r="E21" s="68">
        <v>52</v>
      </c>
      <c r="F21" s="68" t="s">
        <v>316</v>
      </c>
      <c r="G21" s="69">
        <f t="shared" si="0"/>
        <v>67496</v>
      </c>
      <c r="H21" s="63">
        <v>0.02</v>
      </c>
      <c r="I21" s="70">
        <f t="shared" si="1"/>
        <v>1349.92</v>
      </c>
      <c r="J21" s="43"/>
      <c r="K21" s="42"/>
      <c r="L21" s="42"/>
      <c r="M21" s="42"/>
      <c r="N21" s="42"/>
      <c r="O21" s="42"/>
      <c r="P21" s="42"/>
      <c r="Q21" s="42"/>
    </row>
    <row r="22" spans="1:17" s="1" customFormat="1" ht="19.5" customHeight="1">
      <c r="A22" s="42"/>
      <c r="B22" s="65" t="s">
        <v>229</v>
      </c>
      <c r="C22" s="66" t="s">
        <v>324</v>
      </c>
      <c r="D22" s="67">
        <v>550</v>
      </c>
      <c r="E22" s="68">
        <v>52</v>
      </c>
      <c r="F22" s="68" t="s">
        <v>316</v>
      </c>
      <c r="G22" s="69">
        <f t="shared" si="0"/>
        <v>28600</v>
      </c>
      <c r="H22" s="63">
        <v>0.02</v>
      </c>
      <c r="I22" s="70">
        <f t="shared" si="1"/>
        <v>572</v>
      </c>
      <c r="J22" s="43"/>
      <c r="K22" s="42"/>
      <c r="L22" s="42"/>
      <c r="M22" s="42"/>
      <c r="N22" s="42"/>
      <c r="O22" s="42"/>
      <c r="P22" s="42"/>
      <c r="Q22" s="42"/>
    </row>
    <row r="23" spans="1:17" s="1" customFormat="1" ht="19.5" customHeight="1">
      <c r="A23" s="42"/>
      <c r="B23" s="65" t="s">
        <v>31</v>
      </c>
      <c r="C23" s="66" t="s">
        <v>324</v>
      </c>
      <c r="D23" s="67">
        <v>280</v>
      </c>
      <c r="E23" s="68">
        <v>52</v>
      </c>
      <c r="F23" s="68" t="s">
        <v>316</v>
      </c>
      <c r="G23" s="69">
        <f t="shared" si="0"/>
        <v>14560</v>
      </c>
      <c r="H23" s="63">
        <v>0.02</v>
      </c>
      <c r="I23" s="70">
        <f t="shared" si="1"/>
        <v>291.2</v>
      </c>
      <c r="J23" s="43"/>
      <c r="K23" s="42"/>
      <c r="L23" s="42"/>
      <c r="M23" s="42"/>
      <c r="N23" s="42"/>
      <c r="O23" s="42"/>
      <c r="P23" s="42"/>
      <c r="Q23" s="42"/>
    </row>
    <row r="24" spans="1:17" s="1" customFormat="1" ht="19.5" customHeight="1">
      <c r="A24" s="42"/>
      <c r="B24" s="65" t="s">
        <v>28</v>
      </c>
      <c r="C24" s="66" t="s">
        <v>324</v>
      </c>
      <c r="D24" s="67">
        <v>1220</v>
      </c>
      <c r="E24" s="68">
        <v>52</v>
      </c>
      <c r="F24" s="68" t="s">
        <v>316</v>
      </c>
      <c r="G24" s="69">
        <f t="shared" si="0"/>
        <v>63440</v>
      </c>
      <c r="H24" s="63">
        <v>0.02</v>
      </c>
      <c r="I24" s="70">
        <f t="shared" si="1"/>
        <v>1268.8</v>
      </c>
      <c r="J24" s="43"/>
      <c r="K24" s="42"/>
      <c r="L24" s="42"/>
      <c r="M24" s="42"/>
      <c r="N24" s="42"/>
      <c r="O24" s="42"/>
      <c r="P24" s="42"/>
      <c r="Q24" s="42"/>
    </row>
    <row r="25" spans="1:17" s="1" customFormat="1" ht="19.5" customHeight="1">
      <c r="A25" s="42"/>
      <c r="B25" s="65" t="s">
        <v>230</v>
      </c>
      <c r="C25" s="66" t="s">
        <v>324</v>
      </c>
      <c r="D25" s="67">
        <v>407</v>
      </c>
      <c r="E25" s="68">
        <v>52</v>
      </c>
      <c r="F25" s="68" t="s">
        <v>316</v>
      </c>
      <c r="G25" s="69">
        <f t="shared" si="0"/>
        <v>21164</v>
      </c>
      <c r="H25" s="63">
        <v>0.02</v>
      </c>
      <c r="I25" s="70">
        <f t="shared" si="1"/>
        <v>423.28000000000003</v>
      </c>
      <c r="J25" s="43"/>
      <c r="K25" s="42"/>
      <c r="L25" s="42"/>
      <c r="M25" s="42"/>
      <c r="N25" s="42"/>
      <c r="O25" s="42"/>
      <c r="P25" s="42"/>
      <c r="Q25" s="42"/>
    </row>
    <row r="26" spans="1:17" s="1" customFormat="1" ht="19.5" customHeight="1" thickBot="1">
      <c r="A26" s="42"/>
      <c r="B26" s="65" t="s">
        <v>33</v>
      </c>
      <c r="C26" s="66" t="s">
        <v>324</v>
      </c>
      <c r="D26" s="67">
        <v>321</v>
      </c>
      <c r="E26" s="68">
        <v>52</v>
      </c>
      <c r="F26" s="68" t="s">
        <v>316</v>
      </c>
      <c r="G26" s="69">
        <f t="shared" si="0"/>
        <v>16692</v>
      </c>
      <c r="H26" s="63">
        <v>0.02</v>
      </c>
      <c r="I26" s="70">
        <f t="shared" si="1"/>
        <v>333.84000000000003</v>
      </c>
      <c r="J26" s="216"/>
      <c r="K26" s="42"/>
      <c r="L26" s="42"/>
      <c r="M26" s="42"/>
      <c r="N26" s="42"/>
      <c r="O26" s="42"/>
      <c r="P26" s="42"/>
      <c r="Q26" s="42"/>
    </row>
    <row r="27" spans="1:17" s="1" customFormat="1" ht="19.5" customHeight="1" thickBot="1">
      <c r="A27" s="42"/>
      <c r="B27" s="52" t="s">
        <v>255</v>
      </c>
      <c r="C27" s="53" t="s">
        <v>323</v>
      </c>
      <c r="D27" s="54" t="s">
        <v>0</v>
      </c>
      <c r="E27" s="54" t="s">
        <v>320</v>
      </c>
      <c r="F27" s="54" t="s">
        <v>313</v>
      </c>
      <c r="G27" s="55" t="s">
        <v>222</v>
      </c>
      <c r="H27" s="56" t="s">
        <v>321</v>
      </c>
      <c r="I27" s="57" t="s">
        <v>410</v>
      </c>
      <c r="J27" s="43"/>
      <c r="K27" s="42"/>
      <c r="L27" s="42"/>
      <c r="M27" s="42"/>
      <c r="N27" s="42"/>
      <c r="O27" s="42"/>
      <c r="P27" s="42"/>
      <c r="Q27" s="42"/>
    </row>
    <row r="28" spans="1:17" s="1" customFormat="1" ht="19.5" customHeight="1">
      <c r="A28" s="42"/>
      <c r="B28" s="65" t="s">
        <v>74</v>
      </c>
      <c r="C28" s="66" t="s">
        <v>324</v>
      </c>
      <c r="D28" s="67">
        <v>150</v>
      </c>
      <c r="E28" s="68">
        <v>52</v>
      </c>
      <c r="F28" s="68" t="s">
        <v>316</v>
      </c>
      <c r="G28" s="69">
        <f t="shared" si="0"/>
        <v>7800</v>
      </c>
      <c r="H28" s="63">
        <v>0.02</v>
      </c>
      <c r="I28" s="70">
        <f t="shared" si="1"/>
        <v>156</v>
      </c>
      <c r="J28" s="43"/>
      <c r="K28" s="42"/>
      <c r="L28" s="42"/>
      <c r="M28" s="42"/>
      <c r="N28" s="42"/>
      <c r="O28" s="42"/>
      <c r="P28" s="42"/>
      <c r="Q28" s="42"/>
    </row>
    <row r="29" spans="1:17" s="1" customFormat="1" ht="19.5" customHeight="1">
      <c r="A29" s="42"/>
      <c r="B29" s="65" t="s">
        <v>142</v>
      </c>
      <c r="C29" s="66" t="s">
        <v>324</v>
      </c>
      <c r="D29" s="67">
        <v>1256</v>
      </c>
      <c r="E29" s="68">
        <v>52</v>
      </c>
      <c r="F29" s="68" t="s">
        <v>316</v>
      </c>
      <c r="G29" s="69">
        <f t="shared" si="0"/>
        <v>65312</v>
      </c>
      <c r="H29" s="63">
        <v>0.02</v>
      </c>
      <c r="I29" s="70">
        <f t="shared" si="1"/>
        <v>1306.24</v>
      </c>
      <c r="J29" s="43"/>
      <c r="K29" s="42"/>
      <c r="L29" s="42"/>
      <c r="M29" s="42"/>
      <c r="N29" s="42"/>
      <c r="O29" s="42"/>
      <c r="P29" s="42"/>
      <c r="Q29" s="42"/>
    </row>
    <row r="30" spans="1:17" s="1" customFormat="1" ht="19.5" customHeight="1">
      <c r="A30" s="42"/>
      <c r="B30" s="65" t="s">
        <v>187</v>
      </c>
      <c r="C30" s="66" t="s">
        <v>324</v>
      </c>
      <c r="D30" s="67">
        <v>210</v>
      </c>
      <c r="E30" s="68">
        <v>52</v>
      </c>
      <c r="F30" s="68" t="s">
        <v>316</v>
      </c>
      <c r="G30" s="69">
        <f t="shared" si="0"/>
        <v>10920</v>
      </c>
      <c r="H30" s="63">
        <v>0.02</v>
      </c>
      <c r="I30" s="70">
        <f t="shared" si="1"/>
        <v>218.4</v>
      </c>
      <c r="J30" s="43"/>
      <c r="K30" s="42"/>
      <c r="L30" s="42"/>
      <c r="M30" s="42"/>
      <c r="N30" s="42"/>
      <c r="O30" s="42"/>
      <c r="P30" s="42"/>
      <c r="Q30" s="42"/>
    </row>
    <row r="31" spans="1:17" s="1" customFormat="1" ht="19.5" customHeight="1">
      <c r="A31" s="42"/>
      <c r="B31" s="65" t="s">
        <v>34</v>
      </c>
      <c r="C31" s="66" t="s">
        <v>324</v>
      </c>
      <c r="D31" s="67">
        <v>1823</v>
      </c>
      <c r="E31" s="68">
        <v>52</v>
      </c>
      <c r="F31" s="68" t="s">
        <v>316</v>
      </c>
      <c r="G31" s="69">
        <f t="shared" si="0"/>
        <v>94796</v>
      </c>
      <c r="H31" s="63">
        <v>0.02</v>
      </c>
      <c r="I31" s="70">
        <f t="shared" si="1"/>
        <v>1895.92</v>
      </c>
      <c r="J31" s="43"/>
      <c r="K31" s="42"/>
      <c r="L31" s="42"/>
      <c r="M31" s="42"/>
      <c r="N31" s="42"/>
      <c r="O31" s="42"/>
      <c r="P31" s="42"/>
      <c r="Q31" s="42"/>
    </row>
    <row r="32" spans="1:17" s="1" customFormat="1" ht="19.5" customHeight="1">
      <c r="A32" s="42"/>
      <c r="B32" s="65" t="s">
        <v>36</v>
      </c>
      <c r="C32" s="66" t="s">
        <v>324</v>
      </c>
      <c r="D32" s="67">
        <v>190</v>
      </c>
      <c r="E32" s="68">
        <v>52</v>
      </c>
      <c r="F32" s="68" t="s">
        <v>316</v>
      </c>
      <c r="G32" s="69">
        <f t="shared" si="0"/>
        <v>9880</v>
      </c>
      <c r="H32" s="63">
        <v>0.02</v>
      </c>
      <c r="I32" s="70">
        <f t="shared" si="1"/>
        <v>197.6</v>
      </c>
      <c r="J32" s="43"/>
      <c r="K32" s="42"/>
      <c r="L32" s="42"/>
      <c r="M32" s="42"/>
      <c r="N32" s="42"/>
      <c r="O32" s="42"/>
      <c r="P32" s="42"/>
      <c r="Q32" s="42"/>
    </row>
    <row r="33" spans="1:17" s="1" customFormat="1" ht="19.5" customHeight="1">
      <c r="A33" s="42"/>
      <c r="B33" s="65" t="s">
        <v>41</v>
      </c>
      <c r="C33" s="66" t="s">
        <v>324</v>
      </c>
      <c r="D33" s="67">
        <v>680</v>
      </c>
      <c r="E33" s="68">
        <v>52</v>
      </c>
      <c r="F33" s="68" t="s">
        <v>316</v>
      </c>
      <c r="G33" s="69">
        <f t="shared" si="0"/>
        <v>35360</v>
      </c>
      <c r="H33" s="63">
        <v>0.02</v>
      </c>
      <c r="I33" s="70">
        <f t="shared" si="1"/>
        <v>707.2</v>
      </c>
      <c r="J33" s="43"/>
      <c r="K33" s="42"/>
      <c r="L33" s="42"/>
      <c r="M33" s="42"/>
      <c r="N33" s="42"/>
      <c r="O33" s="42"/>
      <c r="P33" s="42"/>
      <c r="Q33" s="42"/>
    </row>
    <row r="34" spans="1:17" s="1" customFormat="1" ht="19.5" customHeight="1">
      <c r="A34" s="42"/>
      <c r="B34" s="65" t="s">
        <v>44</v>
      </c>
      <c r="C34" s="66" t="s">
        <v>324</v>
      </c>
      <c r="D34" s="67">
        <v>2526</v>
      </c>
      <c r="E34" s="68">
        <v>52</v>
      </c>
      <c r="F34" s="68" t="s">
        <v>315</v>
      </c>
      <c r="G34" s="69">
        <f t="shared" si="0"/>
        <v>131352</v>
      </c>
      <c r="H34" s="63">
        <v>0.02</v>
      </c>
      <c r="I34" s="70">
        <f t="shared" si="1"/>
        <v>2627.04</v>
      </c>
      <c r="J34" s="43"/>
      <c r="K34" s="42"/>
      <c r="L34" s="42"/>
      <c r="M34" s="42"/>
      <c r="N34" s="42"/>
      <c r="O34" s="42"/>
      <c r="P34" s="42"/>
      <c r="Q34" s="42"/>
    </row>
    <row r="35" spans="1:17" s="1" customFormat="1" ht="19.5" customHeight="1">
      <c r="A35" s="42"/>
      <c r="B35" s="65" t="s">
        <v>47</v>
      </c>
      <c r="C35" s="66" t="s">
        <v>324</v>
      </c>
      <c r="D35" s="67">
        <v>250</v>
      </c>
      <c r="E35" s="68">
        <v>52</v>
      </c>
      <c r="F35" s="68" t="s">
        <v>316</v>
      </c>
      <c r="G35" s="69">
        <f t="shared" si="0"/>
        <v>13000</v>
      </c>
      <c r="H35" s="63">
        <v>0.02</v>
      </c>
      <c r="I35" s="70">
        <f t="shared" si="1"/>
        <v>260</v>
      </c>
      <c r="J35" s="43"/>
      <c r="K35" s="42"/>
      <c r="L35" s="42"/>
      <c r="M35" s="42"/>
      <c r="N35" s="42"/>
      <c r="O35" s="42"/>
      <c r="P35" s="42"/>
      <c r="Q35" s="42"/>
    </row>
    <row r="36" spans="1:17" s="1" customFormat="1" ht="19.5" customHeight="1">
      <c r="A36" s="42"/>
      <c r="B36" s="65" t="s">
        <v>238</v>
      </c>
      <c r="C36" s="66" t="s">
        <v>324</v>
      </c>
      <c r="D36" s="67">
        <v>900</v>
      </c>
      <c r="E36" s="68">
        <v>52</v>
      </c>
      <c r="F36" s="68" t="s">
        <v>316</v>
      </c>
      <c r="G36" s="69">
        <f t="shared" si="0"/>
        <v>46800</v>
      </c>
      <c r="H36" s="63">
        <v>0.02</v>
      </c>
      <c r="I36" s="70">
        <f t="shared" si="1"/>
        <v>936</v>
      </c>
      <c r="J36" s="43"/>
      <c r="K36" s="42"/>
      <c r="L36" s="42"/>
      <c r="M36" s="42"/>
      <c r="N36" s="42"/>
      <c r="O36" s="42"/>
      <c r="P36" s="42"/>
      <c r="Q36" s="42"/>
    </row>
    <row r="37" spans="1:17" s="1" customFormat="1" ht="19.5" customHeight="1">
      <c r="A37" s="42"/>
      <c r="B37" s="65" t="s">
        <v>54</v>
      </c>
      <c r="C37" s="66" t="s">
        <v>324</v>
      </c>
      <c r="D37" s="67">
        <v>811</v>
      </c>
      <c r="E37" s="68">
        <v>52</v>
      </c>
      <c r="F37" s="68" t="s">
        <v>316</v>
      </c>
      <c r="G37" s="69">
        <f t="shared" si="0"/>
        <v>42172</v>
      </c>
      <c r="H37" s="63">
        <v>0.02</v>
      </c>
      <c r="I37" s="70">
        <f t="shared" si="1"/>
        <v>843.44</v>
      </c>
      <c r="J37" s="43"/>
      <c r="K37" s="42"/>
      <c r="L37" s="42"/>
      <c r="M37" s="42"/>
      <c r="N37" s="42"/>
      <c r="O37" s="42"/>
      <c r="P37" s="42"/>
      <c r="Q37" s="42"/>
    </row>
    <row r="38" spans="1:17" s="1" customFormat="1" ht="19.5" customHeight="1">
      <c r="A38" s="42"/>
      <c r="B38" s="65" t="s">
        <v>55</v>
      </c>
      <c r="C38" s="66" t="s">
        <v>324</v>
      </c>
      <c r="D38" s="67">
        <v>167</v>
      </c>
      <c r="E38" s="68">
        <v>52</v>
      </c>
      <c r="F38" s="68" t="s">
        <v>316</v>
      </c>
      <c r="G38" s="69">
        <f t="shared" si="0"/>
        <v>8684</v>
      </c>
      <c r="H38" s="63">
        <v>0.02</v>
      </c>
      <c r="I38" s="70">
        <f t="shared" si="1"/>
        <v>173.68</v>
      </c>
      <c r="J38" s="43"/>
      <c r="K38" s="42"/>
      <c r="L38" s="42"/>
      <c r="M38" s="42"/>
      <c r="N38" s="42"/>
      <c r="O38" s="42"/>
      <c r="P38" s="42"/>
      <c r="Q38" s="42"/>
    </row>
    <row r="39" spans="1:17" s="1" customFormat="1" ht="19.5" customHeight="1">
      <c r="A39" s="42"/>
      <c r="B39" s="65" t="s">
        <v>64</v>
      </c>
      <c r="C39" s="66" t="s">
        <v>324</v>
      </c>
      <c r="D39" s="67">
        <v>937</v>
      </c>
      <c r="E39" s="68">
        <v>52</v>
      </c>
      <c r="F39" s="68" t="s">
        <v>316</v>
      </c>
      <c r="G39" s="69">
        <f aca="true" t="shared" si="2" ref="G39:G70">D39*E39</f>
        <v>48724</v>
      </c>
      <c r="H39" s="63">
        <v>0.02</v>
      </c>
      <c r="I39" s="70">
        <f aca="true" t="shared" si="3" ref="I39:I70">G39*H39</f>
        <v>974.48</v>
      </c>
      <c r="J39" s="43"/>
      <c r="K39" s="42"/>
      <c r="L39" s="42"/>
      <c r="M39" s="42"/>
      <c r="N39" s="42"/>
      <c r="O39" s="42"/>
      <c r="P39" s="42"/>
      <c r="Q39" s="42"/>
    </row>
    <row r="40" spans="1:17" s="1" customFormat="1" ht="19.5" customHeight="1">
      <c r="A40" s="42"/>
      <c r="B40" s="65" t="s">
        <v>7</v>
      </c>
      <c r="C40" s="66" t="s">
        <v>324</v>
      </c>
      <c r="D40" s="67">
        <v>712</v>
      </c>
      <c r="E40" s="68">
        <v>26</v>
      </c>
      <c r="F40" s="68" t="s">
        <v>315</v>
      </c>
      <c r="G40" s="69">
        <f t="shared" si="2"/>
        <v>18512</v>
      </c>
      <c r="H40" s="63">
        <v>0.02</v>
      </c>
      <c r="I40" s="70">
        <f t="shared" si="3"/>
        <v>370.24</v>
      </c>
      <c r="J40" s="43"/>
      <c r="K40" s="42"/>
      <c r="L40" s="42"/>
      <c r="M40" s="42"/>
      <c r="N40" s="42"/>
      <c r="O40" s="42"/>
      <c r="P40" s="42"/>
      <c r="Q40" s="42"/>
    </row>
    <row r="41" spans="1:17" s="1" customFormat="1" ht="19.5" customHeight="1">
      <c r="A41" s="42"/>
      <c r="B41" s="65" t="s">
        <v>8</v>
      </c>
      <c r="C41" s="66" t="s">
        <v>324</v>
      </c>
      <c r="D41" s="67">
        <v>405</v>
      </c>
      <c r="E41" s="68">
        <v>26</v>
      </c>
      <c r="F41" s="68" t="s">
        <v>315</v>
      </c>
      <c r="G41" s="69">
        <f t="shared" si="2"/>
        <v>10530</v>
      </c>
      <c r="H41" s="63">
        <v>0.02</v>
      </c>
      <c r="I41" s="70">
        <f t="shared" si="3"/>
        <v>210.6</v>
      </c>
      <c r="J41" s="43"/>
      <c r="K41" s="42"/>
      <c r="L41" s="42"/>
      <c r="M41" s="42"/>
      <c r="N41" s="42"/>
      <c r="O41" s="42"/>
      <c r="P41" s="42"/>
      <c r="Q41" s="42"/>
    </row>
    <row r="42" spans="1:17" s="1" customFormat="1" ht="19.5" customHeight="1">
      <c r="A42" s="42"/>
      <c r="B42" s="65" t="s">
        <v>20</v>
      </c>
      <c r="C42" s="66" t="s">
        <v>324</v>
      </c>
      <c r="D42" s="67">
        <v>774</v>
      </c>
      <c r="E42" s="68">
        <v>26</v>
      </c>
      <c r="F42" s="68" t="s">
        <v>315</v>
      </c>
      <c r="G42" s="69">
        <f t="shared" si="2"/>
        <v>20124</v>
      </c>
      <c r="H42" s="63">
        <v>0.02</v>
      </c>
      <c r="I42" s="70">
        <f t="shared" si="3"/>
        <v>402.48</v>
      </c>
      <c r="J42" s="43"/>
      <c r="K42" s="42"/>
      <c r="L42" s="42"/>
      <c r="M42" s="42"/>
      <c r="N42" s="42"/>
      <c r="O42" s="42"/>
      <c r="P42" s="42"/>
      <c r="Q42" s="42"/>
    </row>
    <row r="43" spans="1:17" s="1" customFormat="1" ht="19.5" customHeight="1">
      <c r="A43" s="42"/>
      <c r="B43" s="65" t="s">
        <v>23</v>
      </c>
      <c r="C43" s="66" t="s">
        <v>324</v>
      </c>
      <c r="D43" s="67">
        <v>97</v>
      </c>
      <c r="E43" s="68">
        <v>26</v>
      </c>
      <c r="F43" s="68" t="s">
        <v>315</v>
      </c>
      <c r="G43" s="69">
        <f t="shared" si="2"/>
        <v>2522</v>
      </c>
      <c r="H43" s="63">
        <v>0.02</v>
      </c>
      <c r="I43" s="70">
        <f t="shared" si="3"/>
        <v>50.44</v>
      </c>
      <c r="J43" s="43"/>
      <c r="K43" s="42"/>
      <c r="L43" s="42"/>
      <c r="M43" s="42"/>
      <c r="N43" s="42"/>
      <c r="O43" s="42"/>
      <c r="P43" s="42"/>
      <c r="Q43" s="42"/>
    </row>
    <row r="44" spans="1:17" s="1" customFormat="1" ht="19.5" customHeight="1">
      <c r="A44" s="42"/>
      <c r="B44" s="65" t="s">
        <v>29</v>
      </c>
      <c r="C44" s="66" t="s">
        <v>324</v>
      </c>
      <c r="D44" s="67">
        <v>407</v>
      </c>
      <c r="E44" s="68">
        <v>26</v>
      </c>
      <c r="F44" s="68" t="s">
        <v>315</v>
      </c>
      <c r="G44" s="69">
        <f t="shared" si="2"/>
        <v>10582</v>
      </c>
      <c r="H44" s="63">
        <v>0.02</v>
      </c>
      <c r="I44" s="70">
        <f t="shared" si="3"/>
        <v>211.64000000000001</v>
      </c>
      <c r="J44" s="43"/>
      <c r="K44" s="42"/>
      <c r="L44" s="42"/>
      <c r="M44" s="42"/>
      <c r="N44" s="42"/>
      <c r="O44" s="42"/>
      <c r="P44" s="42"/>
      <c r="Q44" s="42"/>
    </row>
    <row r="45" spans="1:17" s="1" customFormat="1" ht="19.5" customHeight="1">
      <c r="A45" s="42"/>
      <c r="B45" s="65" t="s">
        <v>32</v>
      </c>
      <c r="C45" s="66" t="s">
        <v>324</v>
      </c>
      <c r="D45" s="67">
        <v>348</v>
      </c>
      <c r="E45" s="68">
        <v>26</v>
      </c>
      <c r="F45" s="68" t="s">
        <v>315</v>
      </c>
      <c r="G45" s="69">
        <f t="shared" si="2"/>
        <v>9048</v>
      </c>
      <c r="H45" s="63">
        <v>0.02</v>
      </c>
      <c r="I45" s="70">
        <f t="shared" si="3"/>
        <v>180.96</v>
      </c>
      <c r="J45" s="43"/>
      <c r="K45" s="42"/>
      <c r="L45" s="42"/>
      <c r="M45" s="42"/>
      <c r="N45" s="42"/>
      <c r="O45" s="42"/>
      <c r="P45" s="42"/>
      <c r="Q45" s="42"/>
    </row>
    <row r="46" spans="1:17" s="1" customFormat="1" ht="19.5" customHeight="1">
      <c r="A46" s="42"/>
      <c r="B46" s="65" t="s">
        <v>312</v>
      </c>
      <c r="C46" s="66" t="s">
        <v>324</v>
      </c>
      <c r="D46" s="67">
        <v>870</v>
      </c>
      <c r="E46" s="68">
        <v>26</v>
      </c>
      <c r="F46" s="68" t="s">
        <v>315</v>
      </c>
      <c r="G46" s="69">
        <f t="shared" si="2"/>
        <v>22620</v>
      </c>
      <c r="H46" s="63">
        <v>0.02</v>
      </c>
      <c r="I46" s="70">
        <f t="shared" si="3"/>
        <v>452.40000000000003</v>
      </c>
      <c r="J46" s="43"/>
      <c r="K46" s="42"/>
      <c r="L46" s="42"/>
      <c r="M46" s="42"/>
      <c r="N46" s="42"/>
      <c r="O46" s="42"/>
      <c r="P46" s="42"/>
      <c r="Q46" s="42"/>
    </row>
    <row r="47" spans="1:17" s="1" customFormat="1" ht="19.5" customHeight="1">
      <c r="A47" s="42"/>
      <c r="B47" s="65" t="s">
        <v>232</v>
      </c>
      <c r="C47" s="66" t="s">
        <v>324</v>
      </c>
      <c r="D47" s="67">
        <v>2188</v>
      </c>
      <c r="E47" s="68">
        <v>26</v>
      </c>
      <c r="F47" s="68" t="s">
        <v>315</v>
      </c>
      <c r="G47" s="69">
        <f t="shared" si="2"/>
        <v>56888</v>
      </c>
      <c r="H47" s="63">
        <v>0.02</v>
      </c>
      <c r="I47" s="70">
        <f t="shared" si="3"/>
        <v>1137.76</v>
      </c>
      <c r="J47" s="43"/>
      <c r="K47" s="42"/>
      <c r="L47" s="42"/>
      <c r="M47" s="42"/>
      <c r="N47" s="42"/>
      <c r="O47" s="42"/>
      <c r="P47" s="42"/>
      <c r="Q47" s="42"/>
    </row>
    <row r="48" spans="1:17" s="1" customFormat="1" ht="19.5" customHeight="1">
      <c r="A48" s="42"/>
      <c r="B48" s="65" t="s">
        <v>37</v>
      </c>
      <c r="C48" s="66" t="s">
        <v>324</v>
      </c>
      <c r="D48" s="67">
        <v>189</v>
      </c>
      <c r="E48" s="68">
        <v>26</v>
      </c>
      <c r="F48" s="68" t="s">
        <v>315</v>
      </c>
      <c r="G48" s="69">
        <f t="shared" si="2"/>
        <v>4914</v>
      </c>
      <c r="H48" s="63">
        <v>0.02</v>
      </c>
      <c r="I48" s="70">
        <f t="shared" si="3"/>
        <v>98.28</v>
      </c>
      <c r="J48" s="43"/>
      <c r="K48" s="42"/>
      <c r="L48" s="42"/>
      <c r="M48" s="42"/>
      <c r="N48" s="42"/>
      <c r="O48" s="42"/>
      <c r="P48" s="42"/>
      <c r="Q48" s="42"/>
    </row>
    <row r="49" spans="1:17" s="1" customFormat="1" ht="19.5" customHeight="1">
      <c r="A49" s="42"/>
      <c r="B49" s="65" t="s">
        <v>38</v>
      </c>
      <c r="C49" s="66" t="s">
        <v>324</v>
      </c>
      <c r="D49" s="67">
        <v>1180</v>
      </c>
      <c r="E49" s="68">
        <v>26</v>
      </c>
      <c r="F49" s="68" t="s">
        <v>315</v>
      </c>
      <c r="G49" s="69">
        <f t="shared" si="2"/>
        <v>30680</v>
      </c>
      <c r="H49" s="63">
        <v>0.02</v>
      </c>
      <c r="I49" s="70">
        <f>G49*H49</f>
        <v>613.6</v>
      </c>
      <c r="J49" s="43"/>
      <c r="K49" s="42"/>
      <c r="L49" s="42"/>
      <c r="M49" s="42"/>
      <c r="N49" s="42"/>
      <c r="O49" s="42"/>
      <c r="P49" s="42"/>
      <c r="Q49" s="42"/>
    </row>
    <row r="50" spans="1:17" s="1" customFormat="1" ht="19.5" customHeight="1">
      <c r="A50" s="42"/>
      <c r="B50" s="65" t="s">
        <v>43</v>
      </c>
      <c r="C50" s="66" t="s">
        <v>324</v>
      </c>
      <c r="D50" s="67">
        <v>5283</v>
      </c>
      <c r="E50" s="68">
        <v>26</v>
      </c>
      <c r="F50" s="68" t="s">
        <v>315</v>
      </c>
      <c r="G50" s="69">
        <f t="shared" si="2"/>
        <v>137358</v>
      </c>
      <c r="H50" s="63">
        <v>0.02</v>
      </c>
      <c r="I50" s="70">
        <f t="shared" si="3"/>
        <v>2747.16</v>
      </c>
      <c r="J50" s="216"/>
      <c r="K50" s="42"/>
      <c r="L50" s="42"/>
      <c r="M50" s="42"/>
      <c r="N50" s="42"/>
      <c r="O50" s="42"/>
      <c r="P50" s="42"/>
      <c r="Q50" s="42"/>
    </row>
    <row r="51" spans="1:17" s="1" customFormat="1" ht="19.5" customHeight="1">
      <c r="A51" s="42"/>
      <c r="B51" s="65" t="s">
        <v>73</v>
      </c>
      <c r="C51" s="66" t="s">
        <v>324</v>
      </c>
      <c r="D51" s="67">
        <v>208</v>
      </c>
      <c r="E51" s="68">
        <v>26</v>
      </c>
      <c r="F51" s="68" t="s">
        <v>315</v>
      </c>
      <c r="G51" s="69">
        <f>D51*E51</f>
        <v>5408</v>
      </c>
      <c r="H51" s="63">
        <v>0.02</v>
      </c>
      <c r="I51" s="70">
        <f>G51*H51</f>
        <v>108.16</v>
      </c>
      <c r="J51" s="216"/>
      <c r="K51" s="42"/>
      <c r="L51" s="42"/>
      <c r="M51" s="42"/>
      <c r="N51" s="42"/>
      <c r="O51" s="42"/>
      <c r="P51" s="42"/>
      <c r="Q51" s="42"/>
    </row>
    <row r="52" spans="1:17" s="1" customFormat="1" ht="19.5" customHeight="1" thickBot="1">
      <c r="A52" s="42"/>
      <c r="B52" s="65" t="s">
        <v>259</v>
      </c>
      <c r="C52" s="66" t="s">
        <v>324</v>
      </c>
      <c r="D52" s="67">
        <v>122</v>
      </c>
      <c r="E52" s="68">
        <v>0</v>
      </c>
      <c r="F52" s="68" t="s">
        <v>315</v>
      </c>
      <c r="G52" s="69">
        <f>D52*E52</f>
        <v>0</v>
      </c>
      <c r="H52" s="63">
        <v>0.02</v>
      </c>
      <c r="I52" s="70">
        <f>G52*H52</f>
        <v>0</v>
      </c>
      <c r="J52" s="216"/>
      <c r="K52" s="42"/>
      <c r="L52" s="42"/>
      <c r="M52" s="42"/>
      <c r="N52" s="42"/>
      <c r="O52" s="42"/>
      <c r="P52" s="42"/>
      <c r="Q52" s="42"/>
    </row>
    <row r="53" spans="1:17" s="1" customFormat="1" ht="19.5" customHeight="1" thickBot="1">
      <c r="A53" s="42"/>
      <c r="B53" s="52" t="s">
        <v>255</v>
      </c>
      <c r="C53" s="53" t="s">
        <v>323</v>
      </c>
      <c r="D53" s="54" t="s">
        <v>0</v>
      </c>
      <c r="E53" s="54" t="s">
        <v>320</v>
      </c>
      <c r="F53" s="54" t="s">
        <v>313</v>
      </c>
      <c r="G53" s="55" t="s">
        <v>222</v>
      </c>
      <c r="H53" s="56" t="s">
        <v>321</v>
      </c>
      <c r="I53" s="57" t="s">
        <v>410</v>
      </c>
      <c r="J53" s="43"/>
      <c r="K53" s="42"/>
      <c r="L53" s="42"/>
      <c r="M53" s="42"/>
      <c r="N53" s="42"/>
      <c r="O53" s="42"/>
      <c r="P53" s="42"/>
      <c r="Q53" s="42"/>
    </row>
    <row r="54" spans="1:17" s="1" customFormat="1" ht="19.5" customHeight="1">
      <c r="A54" s="42"/>
      <c r="B54" s="65" t="s">
        <v>486</v>
      </c>
      <c r="C54" s="66" t="s">
        <v>324</v>
      </c>
      <c r="D54" s="67">
        <v>1713</v>
      </c>
      <c r="E54" s="68">
        <v>26</v>
      </c>
      <c r="F54" s="68" t="s">
        <v>315</v>
      </c>
      <c r="G54" s="69">
        <f t="shared" si="2"/>
        <v>44538</v>
      </c>
      <c r="H54" s="63">
        <v>0.02</v>
      </c>
      <c r="I54" s="70">
        <f t="shared" si="3"/>
        <v>890.76</v>
      </c>
      <c r="J54" s="43"/>
      <c r="K54" s="42"/>
      <c r="L54" s="42"/>
      <c r="M54" s="42"/>
      <c r="N54" s="42"/>
      <c r="O54" s="42"/>
      <c r="P54" s="42"/>
      <c r="Q54" s="42"/>
    </row>
    <row r="55" spans="1:17" s="10" customFormat="1" ht="19.5" customHeight="1">
      <c r="A55" s="42"/>
      <c r="B55" s="65" t="s">
        <v>2</v>
      </c>
      <c r="C55" s="66" t="s">
        <v>324</v>
      </c>
      <c r="D55" s="67">
        <v>580</v>
      </c>
      <c r="E55" s="68">
        <v>12</v>
      </c>
      <c r="F55" s="68" t="s">
        <v>314</v>
      </c>
      <c r="G55" s="69">
        <f t="shared" si="2"/>
        <v>6960</v>
      </c>
      <c r="H55" s="63">
        <v>0.02</v>
      </c>
      <c r="I55" s="70">
        <f t="shared" si="3"/>
        <v>139.20000000000002</v>
      </c>
      <c r="J55" s="43"/>
      <c r="K55" s="43"/>
      <c r="L55" s="43"/>
      <c r="M55" s="43"/>
      <c r="N55" s="43"/>
      <c r="O55" s="43"/>
      <c r="P55" s="43"/>
      <c r="Q55" s="43"/>
    </row>
    <row r="56" spans="1:17" s="1" customFormat="1" ht="19.5" customHeight="1">
      <c r="A56" s="43"/>
      <c r="B56" s="65" t="s">
        <v>9</v>
      </c>
      <c r="C56" s="66" t="s">
        <v>324</v>
      </c>
      <c r="D56" s="67">
        <v>944</v>
      </c>
      <c r="E56" s="68">
        <v>12</v>
      </c>
      <c r="F56" s="68" t="s">
        <v>314</v>
      </c>
      <c r="G56" s="69">
        <f t="shared" si="2"/>
        <v>11328</v>
      </c>
      <c r="H56" s="63">
        <v>0.02</v>
      </c>
      <c r="I56" s="70">
        <f t="shared" si="3"/>
        <v>226.56</v>
      </c>
      <c r="J56" s="43"/>
      <c r="K56" s="42"/>
      <c r="L56" s="42"/>
      <c r="M56" s="42"/>
      <c r="N56" s="42"/>
      <c r="O56" s="42"/>
      <c r="P56" s="42"/>
      <c r="Q56" s="42"/>
    </row>
    <row r="57" spans="1:17" s="1" customFormat="1" ht="19.5" customHeight="1">
      <c r="A57" s="42"/>
      <c r="B57" s="65" t="s">
        <v>16</v>
      </c>
      <c r="C57" s="66" t="s">
        <v>324</v>
      </c>
      <c r="D57" s="67">
        <v>210</v>
      </c>
      <c r="E57" s="68">
        <v>12</v>
      </c>
      <c r="F57" s="68" t="s">
        <v>314</v>
      </c>
      <c r="G57" s="69">
        <f t="shared" si="2"/>
        <v>2520</v>
      </c>
      <c r="H57" s="63">
        <v>0.02</v>
      </c>
      <c r="I57" s="70">
        <f t="shared" si="3"/>
        <v>50.4</v>
      </c>
      <c r="J57" s="43" t="s">
        <v>409</v>
      </c>
      <c r="K57" s="42"/>
      <c r="L57" s="42"/>
      <c r="M57" s="42"/>
      <c r="N57" s="42"/>
      <c r="O57" s="42"/>
      <c r="P57" s="42"/>
      <c r="Q57" s="42"/>
    </row>
    <row r="58" spans="1:17" s="1" customFormat="1" ht="19.5" customHeight="1">
      <c r="A58" s="42"/>
      <c r="B58" s="65" t="s">
        <v>17</v>
      </c>
      <c r="C58" s="66" t="s">
        <v>324</v>
      </c>
      <c r="D58" s="67">
        <v>1023</v>
      </c>
      <c r="E58" s="68">
        <v>12</v>
      </c>
      <c r="F58" s="68" t="s">
        <v>314</v>
      </c>
      <c r="G58" s="69">
        <f t="shared" si="2"/>
        <v>12276</v>
      </c>
      <c r="H58" s="63">
        <v>0.02</v>
      </c>
      <c r="I58" s="70">
        <f t="shared" si="3"/>
        <v>245.52</v>
      </c>
      <c r="J58" s="43"/>
      <c r="K58" s="42"/>
      <c r="L58" s="42"/>
      <c r="M58" s="42"/>
      <c r="N58" s="42"/>
      <c r="O58" s="42"/>
      <c r="P58" s="42"/>
      <c r="Q58" s="42"/>
    </row>
    <row r="59" spans="1:17" s="1" customFormat="1" ht="19.5" customHeight="1">
      <c r="A59" s="42"/>
      <c r="B59" s="65" t="s">
        <v>21</v>
      </c>
      <c r="C59" s="66" t="s">
        <v>324</v>
      </c>
      <c r="D59" s="67">
        <v>1904</v>
      </c>
      <c r="E59" s="68">
        <v>12</v>
      </c>
      <c r="F59" s="68" t="s">
        <v>314</v>
      </c>
      <c r="G59" s="69">
        <f t="shared" si="2"/>
        <v>22848</v>
      </c>
      <c r="H59" s="63">
        <v>0.02</v>
      </c>
      <c r="I59" s="70">
        <f t="shared" si="3"/>
        <v>456.96000000000004</v>
      </c>
      <c r="J59" s="43"/>
      <c r="K59" s="42"/>
      <c r="L59" s="42"/>
      <c r="M59" s="42"/>
      <c r="N59" s="42"/>
      <c r="O59" s="42"/>
      <c r="P59" s="42"/>
      <c r="Q59" s="42"/>
    </row>
    <row r="60" spans="1:17" s="1" customFormat="1" ht="19.5" customHeight="1">
      <c r="A60" s="42"/>
      <c r="B60" s="65" t="s">
        <v>35</v>
      </c>
      <c r="C60" s="66" t="s">
        <v>324</v>
      </c>
      <c r="D60" s="67">
        <v>655</v>
      </c>
      <c r="E60" s="68">
        <v>12</v>
      </c>
      <c r="F60" s="68" t="s">
        <v>314</v>
      </c>
      <c r="G60" s="69">
        <f t="shared" si="2"/>
        <v>7860</v>
      </c>
      <c r="H60" s="63">
        <v>0.02</v>
      </c>
      <c r="I60" s="70">
        <f t="shared" si="3"/>
        <v>157.20000000000002</v>
      </c>
      <c r="J60" s="43"/>
      <c r="K60" s="42"/>
      <c r="L60" s="42"/>
      <c r="M60" s="42"/>
      <c r="N60" s="42"/>
      <c r="O60" s="42"/>
      <c r="P60" s="42"/>
      <c r="Q60" s="42"/>
    </row>
    <row r="61" spans="1:17" s="1" customFormat="1" ht="19.5" customHeight="1">
      <c r="A61" s="42"/>
      <c r="B61" s="65" t="s">
        <v>233</v>
      </c>
      <c r="C61" s="66" t="s">
        <v>324</v>
      </c>
      <c r="D61" s="67">
        <v>476</v>
      </c>
      <c r="E61" s="68">
        <v>0</v>
      </c>
      <c r="F61" s="68" t="s">
        <v>314</v>
      </c>
      <c r="G61" s="69">
        <f t="shared" si="2"/>
        <v>0</v>
      </c>
      <c r="H61" s="63">
        <v>0.02</v>
      </c>
      <c r="I61" s="70">
        <f t="shared" si="3"/>
        <v>0</v>
      </c>
      <c r="J61" s="43"/>
      <c r="K61" s="42"/>
      <c r="L61" s="42"/>
      <c r="M61" s="42"/>
      <c r="N61" s="42"/>
      <c r="O61" s="42"/>
      <c r="P61" s="42"/>
      <c r="Q61" s="42"/>
    </row>
    <row r="62" spans="1:17" s="1" customFormat="1" ht="19.5" customHeight="1">
      <c r="A62" s="42"/>
      <c r="B62" s="65" t="s">
        <v>40</v>
      </c>
      <c r="C62" s="66" t="s">
        <v>324</v>
      </c>
      <c r="D62" s="67">
        <v>702</v>
      </c>
      <c r="E62" s="68">
        <v>12</v>
      </c>
      <c r="F62" s="68" t="s">
        <v>314</v>
      </c>
      <c r="G62" s="69">
        <f t="shared" si="2"/>
        <v>8424</v>
      </c>
      <c r="H62" s="63">
        <v>0.02</v>
      </c>
      <c r="I62" s="70">
        <f t="shared" si="3"/>
        <v>168.48</v>
      </c>
      <c r="J62" s="43"/>
      <c r="K62" s="42"/>
      <c r="L62" s="42"/>
      <c r="M62" s="42"/>
      <c r="N62" s="42"/>
      <c r="O62" s="42"/>
      <c r="P62" s="42"/>
      <c r="Q62" s="42"/>
    </row>
    <row r="63" spans="1:17" s="1" customFormat="1" ht="19.5" customHeight="1">
      <c r="A63" s="42"/>
      <c r="B63" s="65" t="s">
        <v>234</v>
      </c>
      <c r="C63" s="66" t="s">
        <v>324</v>
      </c>
      <c r="D63" s="67">
        <v>120</v>
      </c>
      <c r="E63" s="68">
        <v>12</v>
      </c>
      <c r="F63" s="68" t="s">
        <v>314</v>
      </c>
      <c r="G63" s="69">
        <f t="shared" si="2"/>
        <v>1440</v>
      </c>
      <c r="H63" s="63">
        <v>0.02</v>
      </c>
      <c r="I63" s="70">
        <f t="shared" si="3"/>
        <v>28.8</v>
      </c>
      <c r="J63" s="43"/>
      <c r="K63" s="42"/>
      <c r="L63" s="42"/>
      <c r="M63" s="42"/>
      <c r="N63" s="42"/>
      <c r="O63" s="42"/>
      <c r="P63" s="42"/>
      <c r="Q63" s="42"/>
    </row>
    <row r="64" spans="1:17" s="1" customFormat="1" ht="19.5" customHeight="1">
      <c r="A64" s="42"/>
      <c r="B64" s="65" t="s">
        <v>235</v>
      </c>
      <c r="C64" s="66" t="s">
        <v>324</v>
      </c>
      <c r="D64" s="67">
        <v>431</v>
      </c>
      <c r="E64" s="68">
        <v>0</v>
      </c>
      <c r="F64" s="68" t="s">
        <v>314</v>
      </c>
      <c r="G64" s="69">
        <f t="shared" si="2"/>
        <v>0</v>
      </c>
      <c r="H64" s="63">
        <v>0.02</v>
      </c>
      <c r="I64" s="70">
        <f t="shared" si="3"/>
        <v>0</v>
      </c>
      <c r="J64" s="43"/>
      <c r="K64" s="42"/>
      <c r="L64" s="42"/>
      <c r="M64" s="42"/>
      <c r="N64" s="42"/>
      <c r="O64" s="42"/>
      <c r="P64" s="42"/>
      <c r="Q64" s="42"/>
    </row>
    <row r="65" spans="1:17" s="1" customFormat="1" ht="19.5" customHeight="1">
      <c r="A65" s="42"/>
      <c r="B65" s="65" t="s">
        <v>65</v>
      </c>
      <c r="C65" s="66" t="s">
        <v>324</v>
      </c>
      <c r="D65" s="67">
        <v>510</v>
      </c>
      <c r="E65" s="68">
        <v>0</v>
      </c>
      <c r="F65" s="68" t="s">
        <v>314</v>
      </c>
      <c r="G65" s="69">
        <f t="shared" si="2"/>
        <v>0</v>
      </c>
      <c r="H65" s="63">
        <v>0.02</v>
      </c>
      <c r="I65" s="70">
        <f t="shared" si="3"/>
        <v>0</v>
      </c>
      <c r="J65" s="43"/>
      <c r="K65" s="42"/>
      <c r="L65" s="42"/>
      <c r="M65" s="42"/>
      <c r="N65" s="42"/>
      <c r="O65" s="42"/>
      <c r="P65" s="42"/>
      <c r="Q65" s="42"/>
    </row>
    <row r="66" spans="1:17" s="1" customFormat="1" ht="19.5" customHeight="1">
      <c r="A66" s="42"/>
      <c r="B66" s="65" t="s">
        <v>69</v>
      </c>
      <c r="C66" s="66" t="s">
        <v>324</v>
      </c>
      <c r="D66" s="67">
        <v>1200</v>
      </c>
      <c r="E66" s="68">
        <v>12</v>
      </c>
      <c r="F66" s="68" t="s">
        <v>314</v>
      </c>
      <c r="G66" s="69">
        <f t="shared" si="2"/>
        <v>14400</v>
      </c>
      <c r="H66" s="63">
        <v>0.02</v>
      </c>
      <c r="I66" s="70">
        <f t="shared" si="3"/>
        <v>288</v>
      </c>
      <c r="J66" s="43"/>
      <c r="K66" s="42"/>
      <c r="L66" s="42"/>
      <c r="M66" s="42"/>
      <c r="N66" s="42"/>
      <c r="O66" s="42"/>
      <c r="P66" s="42"/>
      <c r="Q66" s="42"/>
    </row>
    <row r="67" spans="1:17" s="1" customFormat="1" ht="19.5" customHeight="1">
      <c r="A67" s="42"/>
      <c r="B67" s="65" t="s">
        <v>68</v>
      </c>
      <c r="C67" s="66" t="s">
        <v>324</v>
      </c>
      <c r="D67" s="67">
        <v>1200</v>
      </c>
      <c r="E67" s="68">
        <v>12</v>
      </c>
      <c r="F67" s="68" t="s">
        <v>314</v>
      </c>
      <c r="G67" s="69">
        <f t="shared" si="2"/>
        <v>14400</v>
      </c>
      <c r="H67" s="63">
        <v>0.02</v>
      </c>
      <c r="I67" s="70">
        <f t="shared" si="3"/>
        <v>288</v>
      </c>
      <c r="J67" s="43"/>
      <c r="K67" s="42"/>
      <c r="L67" s="42"/>
      <c r="M67" s="42"/>
      <c r="N67" s="42"/>
      <c r="O67" s="42"/>
      <c r="P67" s="42"/>
      <c r="Q67" s="42"/>
    </row>
    <row r="68" spans="1:17" s="1" customFormat="1" ht="19.5" customHeight="1">
      <c r="A68" s="42"/>
      <c r="B68" s="65" t="s">
        <v>236</v>
      </c>
      <c r="C68" s="66" t="s">
        <v>324</v>
      </c>
      <c r="D68" s="67">
        <v>170</v>
      </c>
      <c r="E68" s="68">
        <v>12</v>
      </c>
      <c r="F68" s="68" t="s">
        <v>314</v>
      </c>
      <c r="G68" s="69">
        <f t="shared" si="2"/>
        <v>2040</v>
      </c>
      <c r="H68" s="63">
        <v>0.02</v>
      </c>
      <c r="I68" s="70">
        <f t="shared" si="3"/>
        <v>40.800000000000004</v>
      </c>
      <c r="J68" s="43"/>
      <c r="K68" s="42"/>
      <c r="L68" s="42"/>
      <c r="M68" s="42"/>
      <c r="N68" s="42"/>
      <c r="O68" s="42"/>
      <c r="P68" s="42"/>
      <c r="Q68" s="42"/>
    </row>
    <row r="69" spans="1:17" s="1" customFormat="1" ht="19.5" customHeight="1">
      <c r="A69" s="42"/>
      <c r="B69" s="65" t="s">
        <v>237</v>
      </c>
      <c r="C69" s="66" t="s">
        <v>324</v>
      </c>
      <c r="D69" s="67">
        <v>180</v>
      </c>
      <c r="E69" s="68">
        <v>0</v>
      </c>
      <c r="F69" s="68" t="s">
        <v>314</v>
      </c>
      <c r="G69" s="69">
        <f t="shared" si="2"/>
        <v>0</v>
      </c>
      <c r="H69" s="63">
        <v>0.02</v>
      </c>
      <c r="I69" s="70">
        <f t="shared" si="3"/>
        <v>0</v>
      </c>
      <c r="J69" s="43"/>
      <c r="K69" s="42"/>
      <c r="L69" s="42"/>
      <c r="M69" s="42"/>
      <c r="N69" s="42"/>
      <c r="O69" s="42"/>
      <c r="P69" s="42"/>
      <c r="Q69" s="42"/>
    </row>
    <row r="70" spans="1:17" s="1" customFormat="1" ht="19.5" customHeight="1">
      <c r="A70" s="42"/>
      <c r="B70" s="65" t="s">
        <v>48</v>
      </c>
      <c r="C70" s="66" t="s">
        <v>324</v>
      </c>
      <c r="D70" s="67">
        <v>750</v>
      </c>
      <c r="E70" s="68">
        <v>12</v>
      </c>
      <c r="F70" s="68" t="s">
        <v>314</v>
      </c>
      <c r="G70" s="69">
        <f t="shared" si="2"/>
        <v>9000</v>
      </c>
      <c r="H70" s="63">
        <v>0.02</v>
      </c>
      <c r="I70" s="70">
        <f t="shared" si="3"/>
        <v>180</v>
      </c>
      <c r="J70" s="43"/>
      <c r="K70" s="42"/>
      <c r="L70" s="42"/>
      <c r="M70" s="42"/>
      <c r="N70" s="42"/>
      <c r="O70" s="42"/>
      <c r="P70" s="42"/>
      <c r="Q70" s="42"/>
    </row>
    <row r="71" spans="1:17" s="1" customFormat="1" ht="19.5" customHeight="1">
      <c r="A71" s="42"/>
      <c r="B71" s="65" t="s">
        <v>49</v>
      </c>
      <c r="C71" s="66" t="s">
        <v>324</v>
      </c>
      <c r="D71" s="67">
        <v>176</v>
      </c>
      <c r="E71" s="68">
        <v>0</v>
      </c>
      <c r="F71" s="68" t="s">
        <v>314</v>
      </c>
      <c r="G71" s="69">
        <f aca="true" t="shared" si="4" ref="G71:G86">D71*E71</f>
        <v>0</v>
      </c>
      <c r="H71" s="63">
        <v>0.02</v>
      </c>
      <c r="I71" s="70">
        <f aca="true" t="shared" si="5" ref="I71:I78">G71*H71</f>
        <v>0</v>
      </c>
      <c r="J71" s="43"/>
      <c r="K71" s="42"/>
      <c r="L71" s="42"/>
      <c r="M71" s="42"/>
      <c r="N71" s="42"/>
      <c r="O71" s="42"/>
      <c r="P71" s="42"/>
      <c r="Q71" s="42"/>
    </row>
    <row r="72" spans="1:17" s="1" customFormat="1" ht="19.5" customHeight="1">
      <c r="A72" s="42"/>
      <c r="B72" s="65" t="s">
        <v>51</v>
      </c>
      <c r="C72" s="66" t="s">
        <v>324</v>
      </c>
      <c r="D72" s="67">
        <v>586</v>
      </c>
      <c r="E72" s="68">
        <v>12</v>
      </c>
      <c r="F72" s="68" t="s">
        <v>314</v>
      </c>
      <c r="G72" s="69">
        <f t="shared" si="4"/>
        <v>7032</v>
      </c>
      <c r="H72" s="63">
        <v>0.02</v>
      </c>
      <c r="I72" s="70">
        <f t="shared" si="5"/>
        <v>140.64000000000001</v>
      </c>
      <c r="J72" s="43"/>
      <c r="K72" s="42"/>
      <c r="L72" s="42"/>
      <c r="M72" s="42"/>
      <c r="N72" s="42"/>
      <c r="O72" s="42"/>
      <c r="P72" s="42"/>
      <c r="Q72" s="42"/>
    </row>
    <row r="73" spans="1:17" s="1" customFormat="1" ht="19.5" customHeight="1">
      <c r="A73" s="42"/>
      <c r="B73" s="65" t="s">
        <v>50</v>
      </c>
      <c r="C73" s="66" t="s">
        <v>324</v>
      </c>
      <c r="D73" s="67">
        <v>166</v>
      </c>
      <c r="E73" s="68">
        <v>0</v>
      </c>
      <c r="F73" s="68" t="s">
        <v>314</v>
      </c>
      <c r="G73" s="69">
        <f t="shared" si="4"/>
        <v>0</v>
      </c>
      <c r="H73" s="63">
        <v>0.02</v>
      </c>
      <c r="I73" s="70">
        <f t="shared" si="5"/>
        <v>0</v>
      </c>
      <c r="J73" s="216"/>
      <c r="K73" s="42"/>
      <c r="L73" s="42"/>
      <c r="M73" s="42"/>
      <c r="N73" s="42"/>
      <c r="O73" s="42"/>
      <c r="P73" s="42"/>
      <c r="Q73" s="42"/>
    </row>
    <row r="74" spans="1:17" s="1" customFormat="1" ht="19.5" customHeight="1">
      <c r="A74" s="42"/>
      <c r="B74" s="65" t="s">
        <v>52</v>
      </c>
      <c r="C74" s="66" t="s">
        <v>324</v>
      </c>
      <c r="D74" s="67">
        <v>485</v>
      </c>
      <c r="E74" s="68">
        <v>12</v>
      </c>
      <c r="F74" s="68" t="s">
        <v>314</v>
      </c>
      <c r="G74" s="69">
        <f>D74*E74</f>
        <v>5820</v>
      </c>
      <c r="H74" s="63">
        <v>0.02</v>
      </c>
      <c r="I74" s="70">
        <f t="shared" si="5"/>
        <v>116.4</v>
      </c>
      <c r="J74" s="216"/>
      <c r="K74" s="42"/>
      <c r="L74" s="42"/>
      <c r="M74" s="42"/>
      <c r="N74" s="42"/>
      <c r="O74" s="42"/>
      <c r="P74" s="42"/>
      <c r="Q74" s="42"/>
    </row>
    <row r="75" spans="1:17" s="1" customFormat="1" ht="19.5" customHeight="1">
      <c r="A75" s="42"/>
      <c r="B75" s="65" t="s">
        <v>253</v>
      </c>
      <c r="C75" s="66" t="s">
        <v>324</v>
      </c>
      <c r="D75" s="67">
        <v>200</v>
      </c>
      <c r="E75" s="68">
        <v>12</v>
      </c>
      <c r="F75" s="68" t="s">
        <v>314</v>
      </c>
      <c r="G75" s="69">
        <f>D75*E75</f>
        <v>2400</v>
      </c>
      <c r="H75" s="63">
        <v>0.02</v>
      </c>
      <c r="I75" s="70">
        <f t="shared" si="5"/>
        <v>48</v>
      </c>
      <c r="J75" s="216"/>
      <c r="K75" s="42"/>
      <c r="L75" s="42"/>
      <c r="M75" s="42"/>
      <c r="N75" s="42"/>
      <c r="O75" s="42"/>
      <c r="P75" s="42"/>
      <c r="Q75" s="42"/>
    </row>
    <row r="76" spans="1:17" s="1" customFormat="1" ht="19.5" customHeight="1">
      <c r="A76" s="42"/>
      <c r="B76" s="65" t="s">
        <v>56</v>
      </c>
      <c r="C76" s="66" t="s">
        <v>324</v>
      </c>
      <c r="D76" s="67">
        <v>452</v>
      </c>
      <c r="E76" s="68">
        <v>12</v>
      </c>
      <c r="F76" s="68" t="s">
        <v>314</v>
      </c>
      <c r="G76" s="69">
        <f>D76*E76</f>
        <v>5424</v>
      </c>
      <c r="H76" s="63">
        <v>0.02</v>
      </c>
      <c r="I76" s="70">
        <f t="shared" si="5"/>
        <v>108.48</v>
      </c>
      <c r="J76" s="216"/>
      <c r="K76" s="42"/>
      <c r="L76" s="42"/>
      <c r="M76" s="42"/>
      <c r="N76" s="42"/>
      <c r="O76" s="42"/>
      <c r="P76" s="42"/>
      <c r="Q76" s="42"/>
    </row>
    <row r="77" spans="1:17" s="1" customFormat="1" ht="19.5" customHeight="1">
      <c r="A77" s="42"/>
      <c r="B77" s="65" t="s">
        <v>58</v>
      </c>
      <c r="C77" s="66" t="s">
        <v>324</v>
      </c>
      <c r="D77" s="67">
        <v>655</v>
      </c>
      <c r="E77" s="68">
        <v>12</v>
      </c>
      <c r="F77" s="68" t="s">
        <v>314</v>
      </c>
      <c r="G77" s="69">
        <f>D77*E77</f>
        <v>7860</v>
      </c>
      <c r="H77" s="63">
        <v>0.02</v>
      </c>
      <c r="I77" s="70">
        <f t="shared" si="5"/>
        <v>157.20000000000002</v>
      </c>
      <c r="J77" s="216"/>
      <c r="K77" s="42"/>
      <c r="L77" s="42"/>
      <c r="M77" s="42"/>
      <c r="N77" s="42"/>
      <c r="O77" s="42"/>
      <c r="P77" s="42"/>
      <c r="Q77" s="42"/>
    </row>
    <row r="78" spans="1:17" s="1" customFormat="1" ht="19.5" customHeight="1" thickBot="1">
      <c r="A78" s="42"/>
      <c r="B78" s="65" t="s">
        <v>60</v>
      </c>
      <c r="C78" s="66" t="s">
        <v>487</v>
      </c>
      <c r="D78" s="67">
        <v>400</v>
      </c>
      <c r="E78" s="68">
        <v>12</v>
      </c>
      <c r="F78" s="68" t="s">
        <v>314</v>
      </c>
      <c r="G78" s="69">
        <f>D78*E78</f>
        <v>4800</v>
      </c>
      <c r="H78" s="63">
        <v>0.02</v>
      </c>
      <c r="I78" s="70">
        <f t="shared" si="5"/>
        <v>96</v>
      </c>
      <c r="J78" s="216"/>
      <c r="K78" s="42"/>
      <c r="L78" s="42"/>
      <c r="M78" s="42"/>
      <c r="N78" s="42"/>
      <c r="O78" s="42"/>
      <c r="P78" s="42"/>
      <c r="Q78" s="42"/>
    </row>
    <row r="79" spans="1:17" s="1" customFormat="1" ht="19.5" customHeight="1" thickBot="1">
      <c r="A79" s="42"/>
      <c r="B79" s="52" t="s">
        <v>255</v>
      </c>
      <c r="C79" s="53" t="s">
        <v>323</v>
      </c>
      <c r="D79" s="54" t="s">
        <v>0</v>
      </c>
      <c r="E79" s="54" t="s">
        <v>320</v>
      </c>
      <c r="F79" s="54" t="s">
        <v>313</v>
      </c>
      <c r="G79" s="55" t="s">
        <v>222</v>
      </c>
      <c r="H79" s="56" t="s">
        <v>321</v>
      </c>
      <c r="I79" s="57" t="s">
        <v>410</v>
      </c>
      <c r="J79" s="43"/>
      <c r="K79" s="42"/>
      <c r="L79" s="42"/>
      <c r="M79" s="42"/>
      <c r="N79" s="42"/>
      <c r="O79" s="42"/>
      <c r="P79" s="42"/>
      <c r="Q79" s="42"/>
    </row>
    <row r="80" spans="1:17" s="1" customFormat="1" ht="19.5" customHeight="1">
      <c r="A80" s="42"/>
      <c r="B80" s="66" t="s">
        <v>1</v>
      </c>
      <c r="C80" s="66" t="s">
        <v>324</v>
      </c>
      <c r="D80" s="71">
        <v>3779</v>
      </c>
      <c r="E80" s="68">
        <v>12</v>
      </c>
      <c r="F80" s="68" t="s">
        <v>315</v>
      </c>
      <c r="G80" s="72">
        <f t="shared" si="4"/>
        <v>45348</v>
      </c>
      <c r="H80" s="73">
        <v>0.02</v>
      </c>
      <c r="I80" s="74">
        <f aca="true" t="shared" si="6" ref="I80:I85">G80*H80</f>
        <v>906.96</v>
      </c>
      <c r="J80" s="42"/>
      <c r="K80" s="42"/>
      <c r="L80" s="42"/>
      <c r="M80" s="42"/>
      <c r="N80" s="42"/>
      <c r="O80" s="42"/>
      <c r="P80" s="42"/>
      <c r="Q80" s="42"/>
    </row>
    <row r="81" spans="1:17" s="1" customFormat="1" ht="19.5" customHeight="1">
      <c r="A81" s="42"/>
      <c r="B81" s="66" t="s">
        <v>507</v>
      </c>
      <c r="C81" s="66" t="s">
        <v>324</v>
      </c>
      <c r="D81" s="71">
        <v>2529</v>
      </c>
      <c r="E81" s="68">
        <v>0</v>
      </c>
      <c r="F81" s="68" t="s">
        <v>314</v>
      </c>
      <c r="G81" s="69">
        <f t="shared" si="4"/>
        <v>0</v>
      </c>
      <c r="H81" s="73">
        <v>0.02</v>
      </c>
      <c r="I81" s="74">
        <f t="shared" si="6"/>
        <v>0</v>
      </c>
      <c r="J81" s="42"/>
      <c r="K81" s="42"/>
      <c r="L81" s="42"/>
      <c r="M81" s="42"/>
      <c r="N81" s="42"/>
      <c r="O81" s="42"/>
      <c r="P81" s="42"/>
      <c r="Q81" s="42"/>
    </row>
    <row r="82" spans="1:17" s="1" customFormat="1" ht="19.5" customHeight="1">
      <c r="A82" s="42"/>
      <c r="B82" s="66" t="s">
        <v>508</v>
      </c>
      <c r="C82" s="66" t="s">
        <v>324</v>
      </c>
      <c r="D82" s="71">
        <v>684</v>
      </c>
      <c r="E82" s="68">
        <v>12</v>
      </c>
      <c r="F82" s="68" t="s">
        <v>314</v>
      </c>
      <c r="G82" s="69">
        <f t="shared" si="4"/>
        <v>8208</v>
      </c>
      <c r="H82" s="73">
        <v>0.02</v>
      </c>
      <c r="I82" s="74">
        <f t="shared" si="6"/>
        <v>164.16</v>
      </c>
      <c r="J82" s="42"/>
      <c r="K82" s="42"/>
      <c r="L82" s="42"/>
      <c r="M82" s="42"/>
      <c r="N82" s="42"/>
      <c r="O82" s="42"/>
      <c r="P82" s="42"/>
      <c r="Q82" s="42"/>
    </row>
    <row r="83" spans="1:17" s="1" customFormat="1" ht="19.5" customHeight="1">
      <c r="A83" s="42"/>
      <c r="B83" s="66" t="s">
        <v>332</v>
      </c>
      <c r="C83" s="66" t="s">
        <v>324</v>
      </c>
      <c r="D83" s="71">
        <v>459</v>
      </c>
      <c r="E83" s="68">
        <v>12</v>
      </c>
      <c r="F83" s="68" t="s">
        <v>455</v>
      </c>
      <c r="G83" s="69">
        <f t="shared" si="4"/>
        <v>5508</v>
      </c>
      <c r="H83" s="73">
        <v>0.02</v>
      </c>
      <c r="I83" s="74">
        <f t="shared" si="6"/>
        <v>110.16</v>
      </c>
      <c r="J83" s="42"/>
      <c r="K83" s="42"/>
      <c r="L83" s="42"/>
      <c r="M83" s="42"/>
      <c r="N83" s="42"/>
      <c r="O83" s="42"/>
      <c r="P83" s="42"/>
      <c r="Q83" s="42"/>
    </row>
    <row r="84" spans="1:17" s="1" customFormat="1" ht="19.5" customHeight="1">
      <c r="A84" s="42"/>
      <c r="B84" s="66" t="s">
        <v>257</v>
      </c>
      <c r="C84" s="66" t="s">
        <v>324</v>
      </c>
      <c r="D84" s="71">
        <v>452</v>
      </c>
      <c r="E84" s="68">
        <v>12</v>
      </c>
      <c r="F84" s="68" t="s">
        <v>315</v>
      </c>
      <c r="G84" s="69">
        <f t="shared" si="4"/>
        <v>5424</v>
      </c>
      <c r="H84" s="73">
        <v>0.02</v>
      </c>
      <c r="I84" s="74">
        <f t="shared" si="6"/>
        <v>108.48</v>
      </c>
      <c r="J84" s="42"/>
      <c r="K84" s="42"/>
      <c r="L84" s="42"/>
      <c r="M84" s="42"/>
      <c r="N84" s="42"/>
      <c r="O84" s="42"/>
      <c r="P84" s="42"/>
      <c r="Q84" s="42"/>
    </row>
    <row r="85" spans="1:17" s="1" customFormat="1" ht="19.5" customHeight="1">
      <c r="A85" s="42"/>
      <c r="B85" s="66" t="s">
        <v>77</v>
      </c>
      <c r="C85" s="66" t="s">
        <v>324</v>
      </c>
      <c r="D85" s="71">
        <v>280</v>
      </c>
      <c r="E85" s="68">
        <v>12</v>
      </c>
      <c r="F85" s="68" t="s">
        <v>315</v>
      </c>
      <c r="G85" s="69">
        <f t="shared" si="4"/>
        <v>3360</v>
      </c>
      <c r="H85" s="73">
        <v>0.02</v>
      </c>
      <c r="I85" s="74">
        <f t="shared" si="6"/>
        <v>67.2</v>
      </c>
      <c r="J85" s="43"/>
      <c r="K85" s="42"/>
      <c r="L85" s="42"/>
      <c r="M85" s="42"/>
      <c r="N85" s="42"/>
      <c r="O85" s="42"/>
      <c r="P85" s="42"/>
      <c r="Q85" s="42"/>
    </row>
    <row r="86" spans="1:17" s="1" customFormat="1" ht="19.5" customHeight="1" thickBot="1">
      <c r="A86" s="42"/>
      <c r="B86" s="75" t="s">
        <v>63</v>
      </c>
      <c r="C86" s="59" t="s">
        <v>324</v>
      </c>
      <c r="D86" s="76">
        <v>300</v>
      </c>
      <c r="E86" s="77">
        <v>12</v>
      </c>
      <c r="F86" s="77" t="s">
        <v>314</v>
      </c>
      <c r="G86" s="78">
        <f t="shared" si="4"/>
        <v>3600</v>
      </c>
      <c r="H86" s="63">
        <v>0.02</v>
      </c>
      <c r="I86" s="79">
        <f>G86*H86</f>
        <v>72</v>
      </c>
      <c r="J86" s="216"/>
      <c r="K86" s="42"/>
      <c r="L86" s="42"/>
      <c r="M86" s="42"/>
      <c r="N86" s="42"/>
      <c r="O86" s="42"/>
      <c r="P86" s="42"/>
      <c r="Q86" s="42"/>
    </row>
    <row r="87" spans="1:17" s="1" customFormat="1" ht="19.5" customHeight="1" thickBot="1">
      <c r="A87" s="42"/>
      <c r="B87" s="52" t="s">
        <v>319</v>
      </c>
      <c r="C87" s="53"/>
      <c r="D87" s="80">
        <f>SUM(D6:D86)</f>
        <v>65956</v>
      </c>
      <c r="E87" s="81"/>
      <c r="F87" s="81"/>
      <c r="G87" s="82">
        <f>SUM(G6:G86)</f>
        <v>2334472</v>
      </c>
      <c r="H87" s="83"/>
      <c r="I87" s="84">
        <f>SUM(I6:I86)</f>
        <v>46689.44000000001</v>
      </c>
      <c r="J87" s="85"/>
      <c r="K87" s="49"/>
      <c r="L87" s="86"/>
      <c r="M87" s="85"/>
      <c r="N87" s="42"/>
      <c r="O87" s="42"/>
      <c r="P87" s="42"/>
      <c r="Q87" s="42"/>
    </row>
    <row r="88" spans="1:17" s="1" customFormat="1" ht="19.5" customHeight="1">
      <c r="A88" s="42"/>
      <c r="B88" s="44"/>
      <c r="C88" s="44"/>
      <c r="D88" s="87"/>
      <c r="E88" s="88"/>
      <c r="F88" s="88"/>
      <c r="G88" s="85"/>
      <c r="H88" s="47"/>
      <c r="I88" s="234"/>
      <c r="J88" s="85"/>
      <c r="K88" s="49"/>
      <c r="L88" s="86"/>
      <c r="M88" s="85"/>
      <c r="N88" s="42"/>
      <c r="O88" s="42"/>
      <c r="P88" s="42"/>
      <c r="Q88" s="42"/>
    </row>
    <row r="89" spans="1:17" s="1" customFormat="1" ht="19.5" customHeight="1">
      <c r="A89" s="42"/>
      <c r="B89" s="44"/>
      <c r="C89" s="44"/>
      <c r="D89" s="87"/>
      <c r="E89" s="88"/>
      <c r="F89" s="88"/>
      <c r="G89" s="85"/>
      <c r="H89" s="47"/>
      <c r="I89" s="45"/>
      <c r="J89" s="85"/>
      <c r="K89" s="49"/>
      <c r="L89" s="86"/>
      <c r="M89" s="85"/>
      <c r="N89" s="42"/>
      <c r="O89" s="42"/>
      <c r="P89" s="42"/>
      <c r="Q89" s="42"/>
    </row>
    <row r="90" spans="1:17" s="1" customFormat="1" ht="19.5" customHeight="1">
      <c r="A90" s="42"/>
      <c r="B90" s="44"/>
      <c r="C90" s="44"/>
      <c r="D90" s="87"/>
      <c r="E90" s="88"/>
      <c r="F90" s="88"/>
      <c r="G90" s="85"/>
      <c r="H90" s="47"/>
      <c r="I90" s="45"/>
      <c r="J90" s="85"/>
      <c r="K90" s="49"/>
      <c r="L90" s="86"/>
      <c r="M90" s="85"/>
      <c r="N90" s="42"/>
      <c r="O90" s="42"/>
      <c r="P90" s="42"/>
      <c r="Q90" s="42"/>
    </row>
    <row r="91" spans="1:17" s="1" customFormat="1" ht="19.5" customHeight="1">
      <c r="A91" s="42"/>
      <c r="B91" s="44"/>
      <c r="C91" s="44"/>
      <c r="D91" s="87"/>
      <c r="E91" s="88"/>
      <c r="F91" s="88"/>
      <c r="G91" s="85"/>
      <c r="H91" s="47"/>
      <c r="I91" s="45"/>
      <c r="J91" s="85"/>
      <c r="K91" s="49"/>
      <c r="L91" s="86"/>
      <c r="M91" s="85"/>
      <c r="N91" s="42"/>
      <c r="O91" s="42"/>
      <c r="P91" s="42"/>
      <c r="Q91" s="42"/>
    </row>
    <row r="92" spans="1:17" s="1" customFormat="1" ht="19.5" customHeight="1">
      <c r="A92" s="42"/>
      <c r="B92" s="44"/>
      <c r="C92" s="44"/>
      <c r="D92" s="87"/>
      <c r="E92" s="88"/>
      <c r="F92" s="88"/>
      <c r="G92" s="85"/>
      <c r="H92" s="47"/>
      <c r="I92" s="45"/>
      <c r="J92" s="85"/>
      <c r="K92" s="49"/>
      <c r="L92" s="86"/>
      <c r="M92" s="85"/>
      <c r="N92" s="42"/>
      <c r="O92" s="42"/>
      <c r="P92" s="42"/>
      <c r="Q92" s="42"/>
    </row>
    <row r="93" spans="1:17" s="1" customFormat="1" ht="19.5" customHeight="1">
      <c r="A93" s="42"/>
      <c r="B93" s="44"/>
      <c r="C93" s="44"/>
      <c r="D93" s="87"/>
      <c r="E93" s="88"/>
      <c r="F93" s="88"/>
      <c r="G93" s="85"/>
      <c r="H93" s="47"/>
      <c r="I93" s="45"/>
      <c r="J93" s="85"/>
      <c r="K93" s="49"/>
      <c r="L93" s="86"/>
      <c r="M93" s="85"/>
      <c r="N93" s="42"/>
      <c r="O93" s="42"/>
      <c r="P93" s="42"/>
      <c r="Q93" s="42"/>
    </row>
    <row r="94" spans="1:17" s="1" customFormat="1" ht="19.5" customHeight="1">
      <c r="A94" s="42"/>
      <c r="B94" s="44"/>
      <c r="C94" s="44"/>
      <c r="D94" s="87"/>
      <c r="E94" s="88"/>
      <c r="F94" s="88"/>
      <c r="G94" s="85"/>
      <c r="H94" s="47"/>
      <c r="I94" s="45"/>
      <c r="J94" s="85"/>
      <c r="K94" s="49"/>
      <c r="L94" s="86"/>
      <c r="M94" s="85"/>
      <c r="N94" s="42"/>
      <c r="O94" s="42"/>
      <c r="P94" s="42"/>
      <c r="Q94" s="42"/>
    </row>
    <row r="95" spans="1:17" s="1" customFormat="1" ht="19.5" customHeight="1">
      <c r="A95" s="42"/>
      <c r="B95" s="44"/>
      <c r="C95" s="44"/>
      <c r="D95" s="87"/>
      <c r="E95" s="88"/>
      <c r="F95" s="88"/>
      <c r="G95" s="85"/>
      <c r="H95" s="47"/>
      <c r="I95" s="45"/>
      <c r="J95" s="85"/>
      <c r="K95" s="49"/>
      <c r="L95" s="86"/>
      <c r="M95" s="85"/>
      <c r="N95" s="42"/>
      <c r="O95" s="42"/>
      <c r="P95" s="42"/>
      <c r="Q95" s="42"/>
    </row>
    <row r="96" spans="1:17" s="1" customFormat="1" ht="19.5" customHeight="1">
      <c r="A96" s="42"/>
      <c r="B96" s="44"/>
      <c r="C96" s="44"/>
      <c r="D96" s="87"/>
      <c r="E96" s="88"/>
      <c r="F96" s="88"/>
      <c r="G96" s="85"/>
      <c r="H96" s="47"/>
      <c r="I96" s="45"/>
      <c r="J96" s="85"/>
      <c r="K96" s="49"/>
      <c r="L96" s="86"/>
      <c r="M96" s="85"/>
      <c r="N96" s="42"/>
      <c r="O96" s="42"/>
      <c r="P96" s="42"/>
      <c r="Q96" s="42"/>
    </row>
    <row r="97" spans="1:17" s="1" customFormat="1" ht="19.5" customHeight="1">
      <c r="A97" s="42"/>
      <c r="B97" s="44"/>
      <c r="C97" s="44"/>
      <c r="D97" s="87"/>
      <c r="E97" s="88"/>
      <c r="F97" s="88"/>
      <c r="G97" s="85"/>
      <c r="H97" s="47"/>
      <c r="I97" s="45"/>
      <c r="J97" s="85"/>
      <c r="K97" s="49"/>
      <c r="L97" s="86"/>
      <c r="M97" s="85"/>
      <c r="N97" s="42"/>
      <c r="O97" s="42"/>
      <c r="P97" s="42"/>
      <c r="Q97" s="42"/>
    </row>
    <row r="98" spans="1:17" s="1" customFormat="1" ht="19.5" customHeight="1">
      <c r="A98" s="42"/>
      <c r="B98" s="44"/>
      <c r="C98" s="44"/>
      <c r="D98" s="87"/>
      <c r="E98" s="88"/>
      <c r="F98" s="88"/>
      <c r="G98" s="85"/>
      <c r="H98" s="47"/>
      <c r="I98" s="45"/>
      <c r="J98" s="85"/>
      <c r="K98" s="49"/>
      <c r="L98" s="86"/>
      <c r="M98" s="85"/>
      <c r="N98" s="42"/>
      <c r="O98" s="42"/>
      <c r="P98" s="42"/>
      <c r="Q98" s="42"/>
    </row>
    <row r="99" spans="1:17" s="1" customFormat="1" ht="19.5" customHeight="1">
      <c r="A99" s="42"/>
      <c r="B99" s="44"/>
      <c r="C99" s="44"/>
      <c r="D99" s="87"/>
      <c r="E99" s="88"/>
      <c r="F99" s="88"/>
      <c r="G99" s="85"/>
      <c r="H99" s="47"/>
      <c r="I99" s="45"/>
      <c r="J99" s="85"/>
      <c r="K99" s="49"/>
      <c r="L99" s="86"/>
      <c r="M99" s="85"/>
      <c r="N99" s="42"/>
      <c r="O99" s="42"/>
      <c r="P99" s="42"/>
      <c r="Q99" s="42"/>
    </row>
    <row r="100" spans="1:17" s="1" customFormat="1" ht="19.5" customHeight="1">
      <c r="A100" s="42"/>
      <c r="B100" s="44"/>
      <c r="C100" s="44"/>
      <c r="D100" s="87"/>
      <c r="E100" s="88"/>
      <c r="F100" s="88"/>
      <c r="G100" s="85"/>
      <c r="H100" s="47"/>
      <c r="I100" s="45"/>
      <c r="J100" s="85"/>
      <c r="K100" s="49"/>
      <c r="L100" s="86"/>
      <c r="M100" s="85"/>
      <c r="N100" s="42"/>
      <c r="O100" s="42"/>
      <c r="P100" s="42"/>
      <c r="Q100" s="42"/>
    </row>
    <row r="101" spans="1:17" s="1" customFormat="1" ht="19.5" customHeight="1">
      <c r="A101" s="42"/>
      <c r="B101" s="44"/>
      <c r="C101" s="44"/>
      <c r="D101" s="87"/>
      <c r="E101" s="88"/>
      <c r="F101" s="88"/>
      <c r="G101" s="85"/>
      <c r="H101" s="47"/>
      <c r="I101" s="45"/>
      <c r="J101" s="85"/>
      <c r="K101" s="49"/>
      <c r="L101" s="86"/>
      <c r="M101" s="85"/>
      <c r="N101" s="42"/>
      <c r="O101" s="42"/>
      <c r="P101" s="42"/>
      <c r="Q101" s="42"/>
    </row>
    <row r="102" spans="1:17" s="1" customFormat="1" ht="19.5" customHeight="1">
      <c r="A102" s="42"/>
      <c r="B102" s="44"/>
      <c r="C102" s="44"/>
      <c r="D102" s="87"/>
      <c r="E102" s="88"/>
      <c r="F102" s="88"/>
      <c r="G102" s="85"/>
      <c r="H102" s="47"/>
      <c r="I102" s="45"/>
      <c r="J102" s="85"/>
      <c r="K102" s="49"/>
      <c r="L102" s="86"/>
      <c r="M102" s="85"/>
      <c r="N102" s="42"/>
      <c r="O102" s="42"/>
      <c r="P102" s="42"/>
      <c r="Q102" s="42"/>
    </row>
    <row r="103" spans="1:17" s="1" customFormat="1" ht="19.5" customHeight="1">
      <c r="A103" s="42"/>
      <c r="B103" s="44"/>
      <c r="C103" s="44"/>
      <c r="D103" s="87"/>
      <c r="E103" s="88"/>
      <c r="F103" s="88"/>
      <c r="G103" s="85"/>
      <c r="H103" s="47"/>
      <c r="I103" s="45"/>
      <c r="J103" s="85"/>
      <c r="K103" s="49"/>
      <c r="L103" s="86"/>
      <c r="M103" s="85"/>
      <c r="N103" s="42"/>
      <c r="O103" s="42"/>
      <c r="P103" s="42"/>
      <c r="Q103" s="42"/>
    </row>
    <row r="104" spans="1:17" s="1" customFormat="1" ht="19.5" customHeight="1">
      <c r="A104" s="42"/>
      <c r="B104" s="44"/>
      <c r="C104" s="44"/>
      <c r="D104" s="87"/>
      <c r="E104" s="88"/>
      <c r="F104" s="88"/>
      <c r="G104" s="85"/>
      <c r="H104" s="47"/>
      <c r="I104" s="45"/>
      <c r="J104" s="85"/>
      <c r="K104" s="49"/>
      <c r="L104" s="86"/>
      <c r="M104" s="85"/>
      <c r="N104" s="42"/>
      <c r="O104" s="42"/>
      <c r="P104" s="42"/>
      <c r="Q104" s="42"/>
    </row>
    <row r="105" spans="1:34" s="1" customFormat="1" ht="19.5" customHeight="1">
      <c r="A105" s="42"/>
      <c r="B105" s="44" t="s">
        <v>431</v>
      </c>
      <c r="C105" s="43"/>
      <c r="D105" s="89" t="s">
        <v>419</v>
      </c>
      <c r="E105" s="90"/>
      <c r="F105" s="90"/>
      <c r="G105" s="90"/>
      <c r="H105" s="91"/>
      <c r="I105" s="90"/>
      <c r="J105" s="48"/>
      <c r="K105" s="49"/>
      <c r="L105" s="44"/>
      <c r="M105" s="51"/>
      <c r="N105" s="42"/>
      <c r="O105" s="43"/>
      <c r="P105" s="43"/>
      <c r="Q105" s="43"/>
      <c r="R105" s="10"/>
      <c r="S105" s="10"/>
      <c r="T105" s="10"/>
      <c r="U105" s="10"/>
      <c r="V105" s="10"/>
      <c r="W105" s="10"/>
      <c r="X105" s="10"/>
      <c r="Y105" s="10"/>
      <c r="Z105" s="10"/>
      <c r="AA105" s="10"/>
      <c r="AB105" s="10"/>
      <c r="AC105" s="10"/>
      <c r="AD105" s="10"/>
      <c r="AE105" s="10"/>
      <c r="AF105" s="10"/>
      <c r="AG105" s="10"/>
      <c r="AH105" s="10"/>
    </row>
    <row r="106" spans="1:28" s="1" customFormat="1" ht="19.5" customHeight="1" thickBot="1">
      <c r="A106" s="42"/>
      <c r="B106" s="43"/>
      <c r="C106" s="43"/>
      <c r="D106" s="92"/>
      <c r="E106" s="92"/>
      <c r="F106" s="92"/>
      <c r="G106" s="92"/>
      <c r="H106" s="93"/>
      <c r="I106" s="92"/>
      <c r="J106" s="43"/>
      <c r="K106" s="43"/>
      <c r="L106" s="43"/>
      <c r="M106" s="43"/>
      <c r="N106" s="43"/>
      <c r="O106" s="43"/>
      <c r="P106" s="43"/>
      <c r="Q106" s="43"/>
      <c r="R106" s="10"/>
      <c r="S106" s="10"/>
      <c r="T106" s="10"/>
      <c r="U106" s="10"/>
      <c r="V106" s="10"/>
      <c r="W106" s="10"/>
      <c r="X106" s="10"/>
      <c r="Y106" s="10"/>
      <c r="Z106" s="10"/>
      <c r="AA106" s="10"/>
      <c r="AB106" s="10"/>
    </row>
    <row r="107" spans="1:28" s="1" customFormat="1" ht="19.5" customHeight="1" thickBot="1">
      <c r="A107" s="42"/>
      <c r="B107" s="52" t="s">
        <v>255</v>
      </c>
      <c r="C107" s="53"/>
      <c r="D107" s="54" t="s">
        <v>0</v>
      </c>
      <c r="E107" s="54" t="s">
        <v>320</v>
      </c>
      <c r="F107" s="54" t="s">
        <v>313</v>
      </c>
      <c r="G107" s="55" t="s">
        <v>222</v>
      </c>
      <c r="H107" s="56" t="s">
        <v>321</v>
      </c>
      <c r="I107" s="57" t="s">
        <v>410</v>
      </c>
      <c r="J107" s="43"/>
      <c r="K107" s="43"/>
      <c r="L107" s="43"/>
      <c r="M107" s="43"/>
      <c r="N107" s="43"/>
      <c r="O107" s="43"/>
      <c r="P107" s="43"/>
      <c r="Q107" s="43"/>
      <c r="R107" s="10"/>
      <c r="S107" s="10"/>
      <c r="T107" s="10"/>
      <c r="U107" s="10"/>
      <c r="V107" s="10"/>
      <c r="W107" s="10"/>
      <c r="X107" s="10"/>
      <c r="Y107" s="10"/>
      <c r="Z107" s="10"/>
      <c r="AA107" s="10"/>
      <c r="AB107" s="10"/>
    </row>
    <row r="108" spans="1:28" s="1" customFormat="1" ht="19.5" customHeight="1">
      <c r="A108" s="42"/>
      <c r="B108" s="65" t="s">
        <v>10</v>
      </c>
      <c r="C108" s="66" t="s">
        <v>326</v>
      </c>
      <c r="D108" s="69">
        <v>582</v>
      </c>
      <c r="E108" s="68">
        <v>52</v>
      </c>
      <c r="F108" s="68" t="s">
        <v>316</v>
      </c>
      <c r="G108" s="69">
        <f aca="true" t="shared" si="7" ref="G108:G136">D108*E108</f>
        <v>30264</v>
      </c>
      <c r="H108" s="63">
        <v>0.031</v>
      </c>
      <c r="I108" s="70">
        <f aca="true" t="shared" si="8" ref="I108:I136">G108*H108</f>
        <v>938.184</v>
      </c>
      <c r="J108" s="43"/>
      <c r="K108" s="43"/>
      <c r="L108" s="43"/>
      <c r="M108" s="43"/>
      <c r="N108" s="43"/>
      <c r="O108" s="43"/>
      <c r="P108" s="43"/>
      <c r="Q108" s="43"/>
      <c r="R108" s="10"/>
      <c r="S108" s="10"/>
      <c r="T108" s="10"/>
      <c r="U108" s="10"/>
      <c r="V108" s="10"/>
      <c r="W108" s="10"/>
      <c r="X108" s="10"/>
      <c r="Y108" s="10"/>
      <c r="Z108" s="10"/>
      <c r="AA108" s="10"/>
      <c r="AB108" s="10"/>
    </row>
    <row r="109" spans="1:17" s="1" customFormat="1" ht="19.5" customHeight="1">
      <c r="A109" s="42"/>
      <c r="B109" s="65" t="s">
        <v>11</v>
      </c>
      <c r="C109" s="66" t="s">
        <v>326</v>
      </c>
      <c r="D109" s="69">
        <v>648</v>
      </c>
      <c r="E109" s="68">
        <v>26</v>
      </c>
      <c r="F109" s="68" t="s">
        <v>316</v>
      </c>
      <c r="G109" s="69">
        <f t="shared" si="7"/>
        <v>16848</v>
      </c>
      <c r="H109" s="63">
        <v>0.031</v>
      </c>
      <c r="I109" s="70">
        <f t="shared" si="8"/>
        <v>522.288</v>
      </c>
      <c r="J109" s="42"/>
      <c r="K109" s="42"/>
      <c r="L109" s="42"/>
      <c r="M109" s="42"/>
      <c r="N109" s="42"/>
      <c r="O109" s="42"/>
      <c r="P109" s="42"/>
      <c r="Q109" s="42"/>
    </row>
    <row r="110" spans="1:17" s="1" customFormat="1" ht="19.5" customHeight="1">
      <c r="A110" s="42"/>
      <c r="B110" s="65" t="s">
        <v>15</v>
      </c>
      <c r="C110" s="66" t="s">
        <v>326</v>
      </c>
      <c r="D110" s="69">
        <v>456</v>
      </c>
      <c r="E110" s="68">
        <v>26</v>
      </c>
      <c r="F110" s="68" t="s">
        <v>316</v>
      </c>
      <c r="G110" s="69">
        <f t="shared" si="7"/>
        <v>11856</v>
      </c>
      <c r="H110" s="63">
        <v>0.031</v>
      </c>
      <c r="I110" s="70">
        <f t="shared" si="8"/>
        <v>367.536</v>
      </c>
      <c r="J110" s="42"/>
      <c r="K110" s="42"/>
      <c r="L110" s="42"/>
      <c r="M110" s="42"/>
      <c r="N110" s="42"/>
      <c r="O110" s="42"/>
      <c r="P110" s="42"/>
      <c r="Q110" s="42"/>
    </row>
    <row r="111" spans="1:17" s="1" customFormat="1" ht="19.5" customHeight="1">
      <c r="A111" s="42"/>
      <c r="B111" s="65" t="s">
        <v>193</v>
      </c>
      <c r="C111" s="66" t="s">
        <v>326</v>
      </c>
      <c r="D111" s="69">
        <v>125</v>
      </c>
      <c r="E111" s="68">
        <v>52</v>
      </c>
      <c r="F111" s="68" t="s">
        <v>316</v>
      </c>
      <c r="G111" s="69">
        <f t="shared" si="7"/>
        <v>6500</v>
      </c>
      <c r="H111" s="63">
        <v>0.031</v>
      </c>
      <c r="I111" s="70">
        <f t="shared" si="8"/>
        <v>201.5</v>
      </c>
      <c r="J111" s="42"/>
      <c r="K111" s="42"/>
      <c r="L111" s="42"/>
      <c r="M111" s="42"/>
      <c r="N111" s="42"/>
      <c r="O111" s="42"/>
      <c r="P111" s="42"/>
      <c r="Q111" s="42"/>
    </row>
    <row r="112" spans="1:17" s="1" customFormat="1" ht="19.5" customHeight="1">
      <c r="A112" s="42"/>
      <c r="B112" s="65" t="s">
        <v>488</v>
      </c>
      <c r="C112" s="66" t="s">
        <v>326</v>
      </c>
      <c r="D112" s="69">
        <v>274</v>
      </c>
      <c r="E112" s="68">
        <v>52</v>
      </c>
      <c r="F112" s="68" t="s">
        <v>316</v>
      </c>
      <c r="G112" s="69">
        <f t="shared" si="7"/>
        <v>14248</v>
      </c>
      <c r="H112" s="63">
        <v>0.031</v>
      </c>
      <c r="I112" s="70">
        <f t="shared" si="8"/>
        <v>441.688</v>
      </c>
      <c r="J112" s="42"/>
      <c r="K112" s="42"/>
      <c r="L112" s="42"/>
      <c r="M112" s="42"/>
      <c r="N112" s="42"/>
      <c r="O112" s="42"/>
      <c r="P112" s="42"/>
      <c r="Q112" s="42"/>
    </row>
    <row r="113" spans="1:17" s="1" customFormat="1" ht="19.5" customHeight="1">
      <c r="A113" s="42"/>
      <c r="B113" s="65" t="s">
        <v>224</v>
      </c>
      <c r="C113" s="66" t="s">
        <v>327</v>
      </c>
      <c r="D113" s="69">
        <v>770</v>
      </c>
      <c r="E113" s="68">
        <v>52</v>
      </c>
      <c r="F113" s="68" t="s">
        <v>316</v>
      </c>
      <c r="G113" s="69">
        <f t="shared" si="7"/>
        <v>40040</v>
      </c>
      <c r="H113" s="63">
        <v>0.031</v>
      </c>
      <c r="I113" s="70">
        <f t="shared" si="8"/>
        <v>1241.24</v>
      </c>
      <c r="J113" s="42"/>
      <c r="K113" s="42"/>
      <c r="L113" s="42"/>
      <c r="M113" s="42"/>
      <c r="N113" s="42"/>
      <c r="O113" s="42"/>
      <c r="P113" s="42"/>
      <c r="Q113" s="42"/>
    </row>
    <row r="114" spans="1:17" s="1" customFormat="1" ht="19.5" customHeight="1">
      <c r="A114" s="42"/>
      <c r="B114" s="65" t="s">
        <v>27</v>
      </c>
      <c r="C114" s="66" t="s">
        <v>326</v>
      </c>
      <c r="D114" s="69">
        <v>382</v>
      </c>
      <c r="E114" s="68">
        <v>52</v>
      </c>
      <c r="F114" s="68" t="s">
        <v>316</v>
      </c>
      <c r="G114" s="69">
        <f t="shared" si="7"/>
        <v>19864</v>
      </c>
      <c r="H114" s="63">
        <v>0.031</v>
      </c>
      <c r="I114" s="70">
        <f t="shared" si="8"/>
        <v>615.784</v>
      </c>
      <c r="J114" s="42"/>
      <c r="K114" s="42"/>
      <c r="L114" s="42"/>
      <c r="M114" s="42"/>
      <c r="N114" s="42"/>
      <c r="O114" s="42"/>
      <c r="P114" s="42"/>
      <c r="Q114" s="42"/>
    </row>
    <row r="115" spans="1:17" s="1" customFormat="1" ht="19.5" customHeight="1">
      <c r="A115" s="42"/>
      <c r="B115" s="65" t="s">
        <v>28</v>
      </c>
      <c r="C115" s="66" t="s">
        <v>326</v>
      </c>
      <c r="D115" s="69">
        <v>765</v>
      </c>
      <c r="E115" s="68">
        <v>26</v>
      </c>
      <c r="F115" s="68" t="s">
        <v>316</v>
      </c>
      <c r="G115" s="69">
        <f t="shared" si="7"/>
        <v>19890</v>
      </c>
      <c r="H115" s="63">
        <v>0.031</v>
      </c>
      <c r="I115" s="70">
        <f t="shared" si="8"/>
        <v>616.59</v>
      </c>
      <c r="J115" s="42"/>
      <c r="K115" s="42"/>
      <c r="L115" s="42"/>
      <c r="M115" s="42"/>
      <c r="N115" s="42"/>
      <c r="O115" s="42"/>
      <c r="P115" s="42"/>
      <c r="Q115" s="42"/>
    </row>
    <row r="116" spans="1:17" s="1" customFormat="1" ht="19.5" customHeight="1">
      <c r="A116" s="42"/>
      <c r="B116" s="65" t="s">
        <v>30</v>
      </c>
      <c r="C116" s="66" t="s">
        <v>325</v>
      </c>
      <c r="D116" s="69">
        <v>1273</v>
      </c>
      <c r="E116" s="68">
        <v>52</v>
      </c>
      <c r="F116" s="68" t="s">
        <v>316</v>
      </c>
      <c r="G116" s="69">
        <f t="shared" si="7"/>
        <v>66196</v>
      </c>
      <c r="H116" s="63">
        <v>0.031</v>
      </c>
      <c r="I116" s="70">
        <f t="shared" si="8"/>
        <v>2052.076</v>
      </c>
      <c r="J116" s="42"/>
      <c r="K116" s="42"/>
      <c r="L116" s="42"/>
      <c r="M116" s="42"/>
      <c r="N116" s="42"/>
      <c r="O116" s="42"/>
      <c r="P116" s="42"/>
      <c r="Q116" s="42"/>
    </row>
    <row r="117" spans="1:17" s="1" customFormat="1" ht="19.5" customHeight="1">
      <c r="A117" s="42"/>
      <c r="B117" s="65" t="s">
        <v>67</v>
      </c>
      <c r="C117" s="66" t="s">
        <v>325</v>
      </c>
      <c r="D117" s="69">
        <v>120</v>
      </c>
      <c r="E117" s="68">
        <v>52</v>
      </c>
      <c r="F117" s="68" t="s">
        <v>316</v>
      </c>
      <c r="G117" s="69">
        <f t="shared" si="7"/>
        <v>6240</v>
      </c>
      <c r="H117" s="63">
        <v>0.031</v>
      </c>
      <c r="I117" s="70">
        <f t="shared" si="8"/>
        <v>193.44</v>
      </c>
      <c r="J117" s="42"/>
      <c r="K117" s="42"/>
      <c r="L117" s="42"/>
      <c r="M117" s="42"/>
      <c r="N117" s="42"/>
      <c r="O117" s="42"/>
      <c r="P117" s="42"/>
      <c r="Q117" s="42"/>
    </row>
    <row r="118" spans="1:17" s="1" customFormat="1" ht="19.5" customHeight="1">
      <c r="A118" s="42"/>
      <c r="B118" s="65" t="s">
        <v>195</v>
      </c>
      <c r="C118" s="66" t="s">
        <v>328</v>
      </c>
      <c r="D118" s="69">
        <v>1200</v>
      </c>
      <c r="E118" s="68">
        <v>52</v>
      </c>
      <c r="F118" s="68" t="s">
        <v>316</v>
      </c>
      <c r="G118" s="69">
        <f t="shared" si="7"/>
        <v>62400</v>
      </c>
      <c r="H118" s="63">
        <v>0.031</v>
      </c>
      <c r="I118" s="70">
        <f t="shared" si="8"/>
        <v>1934.4</v>
      </c>
      <c r="J118" s="42"/>
      <c r="K118" s="42"/>
      <c r="L118" s="42"/>
      <c r="M118" s="42"/>
      <c r="N118" s="42"/>
      <c r="O118" s="42"/>
      <c r="P118" s="42"/>
      <c r="Q118" s="42"/>
    </row>
    <row r="119" spans="1:17" s="1" customFormat="1" ht="19.5" customHeight="1">
      <c r="A119" s="42"/>
      <c r="B119" s="65" t="s">
        <v>547</v>
      </c>
      <c r="C119" s="66" t="s">
        <v>548</v>
      </c>
      <c r="D119" s="69">
        <f>SUM(D117:D118)</f>
        <v>1320</v>
      </c>
      <c r="E119" s="68">
        <v>12</v>
      </c>
      <c r="F119" s="61" t="s">
        <v>314</v>
      </c>
      <c r="G119" s="69">
        <f t="shared" si="7"/>
        <v>15840</v>
      </c>
      <c r="H119" s="63">
        <v>0.055</v>
      </c>
      <c r="I119" s="70">
        <f t="shared" si="8"/>
        <v>871.2</v>
      </c>
      <c r="J119" s="42"/>
      <c r="K119" s="42"/>
      <c r="L119" s="42"/>
      <c r="M119" s="42"/>
      <c r="N119" s="42"/>
      <c r="O119" s="42"/>
      <c r="P119" s="42"/>
      <c r="Q119" s="42"/>
    </row>
    <row r="120" spans="1:17" s="1" customFormat="1" ht="19.5" customHeight="1">
      <c r="A120" s="42"/>
      <c r="B120" s="65" t="s">
        <v>45</v>
      </c>
      <c r="C120" s="66" t="s">
        <v>326</v>
      </c>
      <c r="D120" s="69">
        <v>1714</v>
      </c>
      <c r="E120" s="68">
        <v>52</v>
      </c>
      <c r="F120" s="68" t="s">
        <v>316</v>
      </c>
      <c r="G120" s="69">
        <f t="shared" si="7"/>
        <v>89128</v>
      </c>
      <c r="H120" s="63">
        <v>0.031</v>
      </c>
      <c r="I120" s="70">
        <f t="shared" si="8"/>
        <v>2762.968</v>
      </c>
      <c r="J120" s="42"/>
      <c r="K120" s="42"/>
      <c r="L120" s="42"/>
      <c r="M120" s="42"/>
      <c r="N120" s="42"/>
      <c r="O120" s="42"/>
      <c r="P120" s="42"/>
      <c r="Q120" s="42"/>
    </row>
    <row r="121" spans="1:17" s="1" customFormat="1" ht="19.5" customHeight="1">
      <c r="A121" s="42"/>
      <c r="B121" s="65" t="s">
        <v>4</v>
      </c>
      <c r="C121" s="66" t="s">
        <v>326</v>
      </c>
      <c r="D121" s="69">
        <v>149</v>
      </c>
      <c r="E121" s="68">
        <v>26</v>
      </c>
      <c r="F121" s="68" t="s">
        <v>314</v>
      </c>
      <c r="G121" s="69">
        <f t="shared" si="7"/>
        <v>3874</v>
      </c>
      <c r="H121" s="63">
        <v>0.031</v>
      </c>
      <c r="I121" s="70">
        <f t="shared" si="8"/>
        <v>120.094</v>
      </c>
      <c r="J121" s="42"/>
      <c r="K121" s="42"/>
      <c r="L121" s="42"/>
      <c r="M121" s="42"/>
      <c r="N121" s="42"/>
      <c r="O121" s="42"/>
      <c r="P121" s="42"/>
      <c r="Q121" s="42"/>
    </row>
    <row r="122" spans="1:17" s="1" customFormat="1" ht="19.5" customHeight="1">
      <c r="A122" s="42"/>
      <c r="B122" s="65" t="s">
        <v>5</v>
      </c>
      <c r="C122" s="66" t="s">
        <v>326</v>
      </c>
      <c r="D122" s="69">
        <v>1279</v>
      </c>
      <c r="E122" s="68">
        <v>26</v>
      </c>
      <c r="F122" s="68" t="s">
        <v>314</v>
      </c>
      <c r="G122" s="69">
        <f t="shared" si="7"/>
        <v>33254</v>
      </c>
      <c r="H122" s="63">
        <v>0.031</v>
      </c>
      <c r="I122" s="70">
        <f t="shared" si="8"/>
        <v>1030.874</v>
      </c>
      <c r="J122" s="42"/>
      <c r="K122" s="42"/>
      <c r="L122" s="42"/>
      <c r="M122" s="42"/>
      <c r="N122" s="42"/>
      <c r="O122" s="42"/>
      <c r="P122" s="42"/>
      <c r="Q122" s="42"/>
    </row>
    <row r="123" spans="1:17" s="1" customFormat="1" ht="19.5" customHeight="1">
      <c r="A123" s="42"/>
      <c r="B123" s="65" t="s">
        <v>489</v>
      </c>
      <c r="C123" s="66" t="s">
        <v>327</v>
      </c>
      <c r="D123" s="69">
        <v>683</v>
      </c>
      <c r="E123" s="68">
        <v>26</v>
      </c>
      <c r="F123" s="68" t="s">
        <v>315</v>
      </c>
      <c r="G123" s="69">
        <f t="shared" si="7"/>
        <v>17758</v>
      </c>
      <c r="H123" s="63">
        <v>0.031</v>
      </c>
      <c r="I123" s="70">
        <f t="shared" si="8"/>
        <v>550.498</v>
      </c>
      <c r="J123" s="42"/>
      <c r="K123" s="42"/>
      <c r="L123" s="42"/>
      <c r="M123" s="42"/>
      <c r="N123" s="42"/>
      <c r="O123" s="42"/>
      <c r="P123" s="42"/>
      <c r="Q123" s="42"/>
    </row>
    <row r="124" spans="1:17" s="1" customFormat="1" ht="19.5" customHeight="1">
      <c r="A124" s="42"/>
      <c r="B124" s="65" t="s">
        <v>223</v>
      </c>
      <c r="C124" s="66" t="s">
        <v>325</v>
      </c>
      <c r="D124" s="69">
        <v>400</v>
      </c>
      <c r="E124" s="68">
        <v>12</v>
      </c>
      <c r="F124" s="68" t="s">
        <v>314</v>
      </c>
      <c r="G124" s="69">
        <f t="shared" si="7"/>
        <v>4800</v>
      </c>
      <c r="H124" s="63">
        <v>0.031</v>
      </c>
      <c r="I124" s="70">
        <f t="shared" si="8"/>
        <v>148.8</v>
      </c>
      <c r="J124" s="42"/>
      <c r="K124" s="42"/>
      <c r="L124" s="42"/>
      <c r="M124" s="42"/>
      <c r="N124" s="42"/>
      <c r="O124" s="42"/>
      <c r="P124" s="42"/>
      <c r="Q124" s="42"/>
    </row>
    <row r="125" spans="1:17" s="1" customFormat="1" ht="19.5" customHeight="1">
      <c r="A125" s="42"/>
      <c r="B125" s="65" t="s">
        <v>490</v>
      </c>
      <c r="C125" s="66" t="s">
        <v>325</v>
      </c>
      <c r="D125" s="69">
        <v>1160</v>
      </c>
      <c r="E125" s="68">
        <v>26</v>
      </c>
      <c r="F125" s="68" t="s">
        <v>315</v>
      </c>
      <c r="G125" s="69">
        <f t="shared" si="7"/>
        <v>30160</v>
      </c>
      <c r="H125" s="63">
        <v>0.031</v>
      </c>
      <c r="I125" s="70">
        <f t="shared" si="8"/>
        <v>934.96</v>
      </c>
      <c r="J125" s="42"/>
      <c r="K125" s="42"/>
      <c r="L125" s="42"/>
      <c r="M125" s="42"/>
      <c r="N125" s="42"/>
      <c r="O125" s="42"/>
      <c r="P125" s="42"/>
      <c r="Q125" s="42"/>
    </row>
    <row r="126" spans="1:17" s="1" customFormat="1" ht="19.5" customHeight="1">
      <c r="A126" s="42"/>
      <c r="B126" s="65" t="s">
        <v>225</v>
      </c>
      <c r="C126" s="66" t="s">
        <v>325</v>
      </c>
      <c r="D126" s="69">
        <v>4857</v>
      </c>
      <c r="E126" s="68">
        <v>26</v>
      </c>
      <c r="F126" s="68" t="s">
        <v>315</v>
      </c>
      <c r="G126" s="69">
        <f t="shared" si="7"/>
        <v>126282</v>
      </c>
      <c r="H126" s="63">
        <v>0.031</v>
      </c>
      <c r="I126" s="70">
        <f t="shared" si="8"/>
        <v>3914.742</v>
      </c>
      <c r="J126" s="42"/>
      <c r="K126" s="42"/>
      <c r="L126" s="42"/>
      <c r="M126" s="42"/>
      <c r="N126" s="42"/>
      <c r="O126" s="42"/>
      <c r="P126" s="42"/>
      <c r="Q126" s="42"/>
    </row>
    <row r="127" spans="1:17" s="1" customFormat="1" ht="19.5" customHeight="1">
      <c r="A127" s="42"/>
      <c r="B127" s="65" t="s">
        <v>226</v>
      </c>
      <c r="C127" s="66" t="s">
        <v>325</v>
      </c>
      <c r="D127" s="69">
        <v>1930</v>
      </c>
      <c r="E127" s="68">
        <v>26</v>
      </c>
      <c r="F127" s="68" t="s">
        <v>315</v>
      </c>
      <c r="G127" s="69">
        <f>D127*E127</f>
        <v>50180</v>
      </c>
      <c r="H127" s="63">
        <v>0.031</v>
      </c>
      <c r="I127" s="95">
        <f>G127*H127</f>
        <v>1555.58</v>
      </c>
      <c r="J127" s="42"/>
      <c r="K127" s="42"/>
      <c r="L127" s="42"/>
      <c r="M127" s="42"/>
      <c r="N127" s="42"/>
      <c r="O127" s="42"/>
      <c r="P127" s="42"/>
      <c r="Q127" s="42"/>
    </row>
    <row r="128" spans="1:17" s="1" customFormat="1" ht="19.5" customHeight="1" thickBot="1">
      <c r="A128" s="42"/>
      <c r="B128" s="65" t="s">
        <v>227</v>
      </c>
      <c r="C128" s="66" t="s">
        <v>325</v>
      </c>
      <c r="D128" s="69">
        <v>350</v>
      </c>
      <c r="E128" s="68">
        <v>12</v>
      </c>
      <c r="F128" s="68" t="s">
        <v>314</v>
      </c>
      <c r="G128" s="69">
        <f>D128*E128</f>
        <v>4200</v>
      </c>
      <c r="H128" s="63">
        <v>0.031</v>
      </c>
      <c r="I128" s="95">
        <f>G128*H128</f>
        <v>130.2</v>
      </c>
      <c r="J128" s="42"/>
      <c r="K128" s="42"/>
      <c r="L128" s="42"/>
      <c r="M128" s="42"/>
      <c r="N128" s="42"/>
      <c r="O128" s="42"/>
      <c r="P128" s="42"/>
      <c r="Q128" s="42"/>
    </row>
    <row r="129" spans="1:17" s="1" customFormat="1" ht="19.5" customHeight="1" thickBot="1">
      <c r="A129" s="42"/>
      <c r="B129" s="52" t="s">
        <v>255</v>
      </c>
      <c r="C129" s="53"/>
      <c r="D129" s="54" t="s">
        <v>0</v>
      </c>
      <c r="E129" s="54" t="s">
        <v>320</v>
      </c>
      <c r="F129" s="54" t="s">
        <v>313</v>
      </c>
      <c r="G129" s="55" t="s">
        <v>222</v>
      </c>
      <c r="H129" s="56" t="s">
        <v>321</v>
      </c>
      <c r="I129" s="57" t="s">
        <v>410</v>
      </c>
      <c r="J129" s="42"/>
      <c r="K129" s="42"/>
      <c r="L129" s="42"/>
      <c r="M129" s="42"/>
      <c r="N129" s="42"/>
      <c r="O129" s="42"/>
      <c r="P129" s="42"/>
      <c r="Q129" s="42"/>
    </row>
    <row r="130" spans="1:17" s="1" customFormat="1" ht="19.5" customHeight="1">
      <c r="A130" s="42"/>
      <c r="B130" s="65" t="s">
        <v>491</v>
      </c>
      <c r="C130" s="66" t="s">
        <v>329</v>
      </c>
      <c r="D130" s="69">
        <v>1368</v>
      </c>
      <c r="E130" s="68">
        <v>26</v>
      </c>
      <c r="F130" s="68" t="s">
        <v>315</v>
      </c>
      <c r="G130" s="69">
        <f t="shared" si="7"/>
        <v>35568</v>
      </c>
      <c r="H130" s="63">
        <v>0.031</v>
      </c>
      <c r="I130" s="70">
        <f t="shared" si="8"/>
        <v>1102.608</v>
      </c>
      <c r="J130" s="42"/>
      <c r="K130" s="42"/>
      <c r="L130" s="42"/>
      <c r="M130" s="42"/>
      <c r="N130" s="42"/>
      <c r="O130" s="42"/>
      <c r="P130" s="42"/>
      <c r="Q130" s="42"/>
    </row>
    <row r="131" spans="1:17" s="1" customFormat="1" ht="19.5" customHeight="1">
      <c r="A131" s="42"/>
      <c r="B131" s="65" t="s">
        <v>228</v>
      </c>
      <c r="C131" s="66" t="s">
        <v>326</v>
      </c>
      <c r="D131" s="69">
        <v>1476</v>
      </c>
      <c r="E131" s="68">
        <v>26</v>
      </c>
      <c r="F131" s="68" t="s">
        <v>315</v>
      </c>
      <c r="G131" s="69">
        <f t="shared" si="7"/>
        <v>38376</v>
      </c>
      <c r="H131" s="63">
        <v>0.031</v>
      </c>
      <c r="I131" s="70">
        <f t="shared" si="8"/>
        <v>1189.656</v>
      </c>
      <c r="J131" s="42"/>
      <c r="K131" s="42"/>
      <c r="L131" s="42"/>
      <c r="M131" s="42"/>
      <c r="N131" s="42"/>
      <c r="O131" s="42"/>
      <c r="P131" s="42"/>
      <c r="Q131" s="42"/>
    </row>
    <row r="132" spans="1:17" s="1" customFormat="1" ht="19.5" customHeight="1">
      <c r="A132" s="42"/>
      <c r="B132" s="65" t="s">
        <v>24</v>
      </c>
      <c r="C132" s="66" t="s">
        <v>326</v>
      </c>
      <c r="D132" s="69">
        <v>6090</v>
      </c>
      <c r="E132" s="68">
        <v>12</v>
      </c>
      <c r="F132" s="68" t="s">
        <v>314</v>
      </c>
      <c r="G132" s="69">
        <f t="shared" si="7"/>
        <v>73080</v>
      </c>
      <c r="H132" s="63">
        <v>0.031</v>
      </c>
      <c r="I132" s="70">
        <f t="shared" si="8"/>
        <v>2265.48</v>
      </c>
      <c r="J132" s="42"/>
      <c r="K132" s="42"/>
      <c r="L132" s="42"/>
      <c r="M132" s="42"/>
      <c r="N132" s="42"/>
      <c r="O132" s="42"/>
      <c r="P132" s="42"/>
      <c r="Q132" s="42"/>
    </row>
    <row r="133" spans="1:17" s="1" customFormat="1" ht="19.5" customHeight="1">
      <c r="A133" s="42"/>
      <c r="B133" s="65" t="s">
        <v>33</v>
      </c>
      <c r="C133" s="66" t="s">
        <v>326</v>
      </c>
      <c r="D133" s="69">
        <v>230</v>
      </c>
      <c r="E133" s="68">
        <v>26</v>
      </c>
      <c r="F133" s="68" t="s">
        <v>315</v>
      </c>
      <c r="G133" s="69">
        <f t="shared" si="7"/>
        <v>5980</v>
      </c>
      <c r="H133" s="63">
        <v>0.031</v>
      </c>
      <c r="I133" s="70">
        <f t="shared" si="8"/>
        <v>185.38</v>
      </c>
      <c r="J133" s="42"/>
      <c r="K133" s="42"/>
      <c r="L133" s="42"/>
      <c r="M133" s="42"/>
      <c r="N133" s="42"/>
      <c r="O133" s="42"/>
      <c r="P133" s="42"/>
      <c r="Q133" s="42"/>
    </row>
    <row r="134" spans="1:17" s="1" customFormat="1" ht="19.5" customHeight="1">
      <c r="A134" s="42"/>
      <c r="B134" s="65" t="s">
        <v>142</v>
      </c>
      <c r="C134" s="66" t="s">
        <v>326</v>
      </c>
      <c r="D134" s="69">
        <v>740</v>
      </c>
      <c r="E134" s="68">
        <v>26</v>
      </c>
      <c r="F134" s="68" t="s">
        <v>315</v>
      </c>
      <c r="G134" s="69">
        <f t="shared" si="7"/>
        <v>19240</v>
      </c>
      <c r="H134" s="63">
        <v>0.031</v>
      </c>
      <c r="I134" s="70">
        <f t="shared" si="8"/>
        <v>596.4399999999999</v>
      </c>
      <c r="J134" s="42"/>
      <c r="K134" s="42"/>
      <c r="L134" s="42"/>
      <c r="M134" s="42"/>
      <c r="N134" s="42"/>
      <c r="O134" s="42"/>
      <c r="P134" s="42"/>
      <c r="Q134" s="42"/>
    </row>
    <row r="135" spans="1:17" s="1" customFormat="1" ht="19.5" customHeight="1">
      <c r="A135" s="42"/>
      <c r="B135" s="65" t="s">
        <v>231</v>
      </c>
      <c r="C135" s="66" t="s">
        <v>329</v>
      </c>
      <c r="D135" s="69">
        <v>705</v>
      </c>
      <c r="E135" s="68">
        <v>26</v>
      </c>
      <c r="F135" s="68" t="s">
        <v>315</v>
      </c>
      <c r="G135" s="69">
        <f t="shared" si="7"/>
        <v>18330</v>
      </c>
      <c r="H135" s="63">
        <v>0.031</v>
      </c>
      <c r="I135" s="70">
        <f t="shared" si="8"/>
        <v>568.23</v>
      </c>
      <c r="J135" s="42"/>
      <c r="K135" s="42"/>
      <c r="L135" s="42"/>
      <c r="M135" s="42"/>
      <c r="N135" s="42"/>
      <c r="O135" s="42"/>
      <c r="P135" s="42"/>
      <c r="Q135" s="42"/>
    </row>
    <row r="136" spans="1:17" s="1" customFormat="1" ht="19.5" customHeight="1">
      <c r="A136" s="42"/>
      <c r="B136" s="65" t="s">
        <v>232</v>
      </c>
      <c r="C136" s="66" t="s">
        <v>326</v>
      </c>
      <c r="D136" s="69">
        <v>80</v>
      </c>
      <c r="E136" s="68">
        <v>12</v>
      </c>
      <c r="F136" s="68" t="s">
        <v>314</v>
      </c>
      <c r="G136" s="69">
        <f t="shared" si="7"/>
        <v>960</v>
      </c>
      <c r="H136" s="63">
        <v>0.031</v>
      </c>
      <c r="I136" s="70">
        <f t="shared" si="8"/>
        <v>29.759999999999998</v>
      </c>
      <c r="J136" s="42"/>
      <c r="K136" s="42"/>
      <c r="L136" s="42"/>
      <c r="M136" s="42"/>
      <c r="N136" s="42"/>
      <c r="O136" s="42"/>
      <c r="P136" s="42"/>
      <c r="Q136" s="42"/>
    </row>
    <row r="137" spans="1:17" s="1" customFormat="1" ht="19.5" customHeight="1">
      <c r="A137" s="42"/>
      <c r="B137" s="65" t="s">
        <v>41</v>
      </c>
      <c r="C137" s="66" t="s">
        <v>326</v>
      </c>
      <c r="D137" s="69">
        <v>368</v>
      </c>
      <c r="E137" s="68">
        <v>26</v>
      </c>
      <c r="F137" s="68" t="s">
        <v>315</v>
      </c>
      <c r="G137" s="69">
        <f aca="true" t="shared" si="9" ref="G137:G170">D137*E137</f>
        <v>9568</v>
      </c>
      <c r="H137" s="63">
        <v>0.031</v>
      </c>
      <c r="I137" s="70">
        <f aca="true" t="shared" si="10" ref="I137:I170">G137*H137</f>
        <v>296.608</v>
      </c>
      <c r="J137" s="42"/>
      <c r="K137" s="42"/>
      <c r="L137" s="42"/>
      <c r="M137" s="42"/>
      <c r="N137" s="42"/>
      <c r="O137" s="42"/>
      <c r="P137" s="42"/>
      <c r="Q137" s="42"/>
    </row>
    <row r="138" spans="1:17" s="1" customFormat="1" ht="19.5" customHeight="1">
      <c r="A138" s="42"/>
      <c r="B138" s="65" t="s">
        <v>47</v>
      </c>
      <c r="C138" s="66" t="s">
        <v>326</v>
      </c>
      <c r="D138" s="69">
        <v>87</v>
      </c>
      <c r="E138" s="68">
        <v>26</v>
      </c>
      <c r="F138" s="68" t="s">
        <v>315</v>
      </c>
      <c r="G138" s="69">
        <f t="shared" si="9"/>
        <v>2262</v>
      </c>
      <c r="H138" s="63">
        <v>0.031</v>
      </c>
      <c r="I138" s="70">
        <f t="shared" si="10"/>
        <v>70.122</v>
      </c>
      <c r="J138" s="42"/>
      <c r="K138" s="42"/>
      <c r="L138" s="42"/>
      <c r="M138" s="42"/>
      <c r="N138" s="42"/>
      <c r="O138" s="42"/>
      <c r="P138" s="42"/>
      <c r="Q138" s="42"/>
    </row>
    <row r="139" spans="1:17" s="1" customFormat="1" ht="19.5" customHeight="1">
      <c r="A139" s="42"/>
      <c r="B139" s="65" t="s">
        <v>509</v>
      </c>
      <c r="C139" s="66" t="s">
        <v>326</v>
      </c>
      <c r="D139" s="69">
        <v>131</v>
      </c>
      <c r="E139" s="68">
        <v>12</v>
      </c>
      <c r="F139" s="68" t="s">
        <v>478</v>
      </c>
      <c r="G139" s="69">
        <f>D139*E139</f>
        <v>1572</v>
      </c>
      <c r="H139" s="63">
        <v>0.031</v>
      </c>
      <c r="I139" s="70">
        <f>G139*H139</f>
        <v>48.732</v>
      </c>
      <c r="J139" s="42"/>
      <c r="K139" s="42"/>
      <c r="L139" s="42"/>
      <c r="M139" s="42"/>
      <c r="N139" s="42"/>
      <c r="O139" s="42"/>
      <c r="P139" s="42"/>
      <c r="Q139" s="42"/>
    </row>
    <row r="140" spans="1:17" s="1" customFormat="1" ht="19.5" customHeight="1">
      <c r="A140" s="42"/>
      <c r="B140" s="65" t="s">
        <v>54</v>
      </c>
      <c r="C140" s="66" t="s">
        <v>326</v>
      </c>
      <c r="D140" s="69">
        <v>231</v>
      </c>
      <c r="E140" s="68">
        <v>26</v>
      </c>
      <c r="F140" s="68" t="s">
        <v>315</v>
      </c>
      <c r="G140" s="69">
        <f t="shared" si="9"/>
        <v>6006</v>
      </c>
      <c r="H140" s="63">
        <v>0.031</v>
      </c>
      <c r="I140" s="70">
        <f t="shared" si="10"/>
        <v>186.186</v>
      </c>
      <c r="J140" s="42"/>
      <c r="K140" s="42"/>
      <c r="L140" s="42"/>
      <c r="M140" s="42"/>
      <c r="N140" s="42"/>
      <c r="O140" s="42"/>
      <c r="P140" s="42"/>
      <c r="Q140" s="42"/>
    </row>
    <row r="141" spans="1:17" s="1" customFormat="1" ht="19.5" customHeight="1">
      <c r="A141" s="42"/>
      <c r="B141" s="65" t="s">
        <v>55</v>
      </c>
      <c r="C141" s="66" t="s">
        <v>326</v>
      </c>
      <c r="D141" s="69">
        <v>123</v>
      </c>
      <c r="E141" s="68">
        <v>26</v>
      </c>
      <c r="F141" s="68" t="s">
        <v>315</v>
      </c>
      <c r="G141" s="69">
        <f t="shared" si="9"/>
        <v>3198</v>
      </c>
      <c r="H141" s="63">
        <v>0.031</v>
      </c>
      <c r="I141" s="70">
        <f t="shared" si="10"/>
        <v>99.138</v>
      </c>
      <c r="J141" s="42"/>
      <c r="K141" s="42"/>
      <c r="L141" s="42"/>
      <c r="M141" s="42"/>
      <c r="N141" s="42"/>
      <c r="O141" s="42"/>
      <c r="P141" s="42"/>
      <c r="Q141" s="42"/>
    </row>
    <row r="142" spans="1:17" s="1" customFormat="1" ht="19.5" customHeight="1">
      <c r="A142" s="42"/>
      <c r="B142" s="65" t="s">
        <v>61</v>
      </c>
      <c r="C142" s="66" t="s">
        <v>329</v>
      </c>
      <c r="D142" s="69">
        <v>3100</v>
      </c>
      <c r="E142" s="68">
        <v>12</v>
      </c>
      <c r="F142" s="68" t="s">
        <v>314</v>
      </c>
      <c r="G142" s="69">
        <f t="shared" si="9"/>
        <v>37200</v>
      </c>
      <c r="H142" s="63">
        <v>0.031</v>
      </c>
      <c r="I142" s="70">
        <f t="shared" si="10"/>
        <v>1153.2</v>
      </c>
      <c r="J142" s="42"/>
      <c r="K142" s="42"/>
      <c r="L142" s="42"/>
      <c r="M142" s="42"/>
      <c r="N142" s="42"/>
      <c r="O142" s="42"/>
      <c r="P142" s="42"/>
      <c r="Q142" s="42"/>
    </row>
    <row r="143" spans="1:17" s="1" customFormat="1" ht="19.5" customHeight="1">
      <c r="A143" s="42"/>
      <c r="B143" s="65" t="s">
        <v>194</v>
      </c>
      <c r="C143" s="66" t="s">
        <v>329</v>
      </c>
      <c r="D143" s="69">
        <v>1520</v>
      </c>
      <c r="E143" s="68">
        <v>26</v>
      </c>
      <c r="F143" s="68" t="s">
        <v>315</v>
      </c>
      <c r="G143" s="69">
        <f t="shared" si="9"/>
        <v>39520</v>
      </c>
      <c r="H143" s="63">
        <v>0.031</v>
      </c>
      <c r="I143" s="70">
        <f t="shared" si="10"/>
        <v>1225.12</v>
      </c>
      <c r="J143" s="42"/>
      <c r="K143" s="42"/>
      <c r="L143" s="42"/>
      <c r="M143" s="42"/>
      <c r="N143" s="42"/>
      <c r="O143" s="42"/>
      <c r="P143" s="42"/>
      <c r="Q143" s="42"/>
    </row>
    <row r="144" spans="1:17" s="1" customFormat="1" ht="19.5" customHeight="1">
      <c r="A144" s="42"/>
      <c r="B144" s="65" t="s">
        <v>62</v>
      </c>
      <c r="C144" s="66" t="s">
        <v>327</v>
      </c>
      <c r="D144" s="69">
        <v>300</v>
      </c>
      <c r="E144" s="68">
        <v>12</v>
      </c>
      <c r="F144" s="68" t="s">
        <v>314</v>
      </c>
      <c r="G144" s="69">
        <f t="shared" si="9"/>
        <v>3600</v>
      </c>
      <c r="H144" s="63">
        <v>0.031</v>
      </c>
      <c r="I144" s="70">
        <f t="shared" si="10"/>
        <v>111.6</v>
      </c>
      <c r="J144" s="42"/>
      <c r="K144" s="42"/>
      <c r="L144" s="42"/>
      <c r="M144" s="42"/>
      <c r="N144" s="42"/>
      <c r="O144" s="42"/>
      <c r="P144" s="42"/>
      <c r="Q144" s="42"/>
    </row>
    <row r="145" spans="1:17" s="1" customFormat="1" ht="19.5" customHeight="1">
      <c r="A145" s="42"/>
      <c r="B145" s="65" t="s">
        <v>3</v>
      </c>
      <c r="C145" s="66" t="s">
        <v>326</v>
      </c>
      <c r="D145" s="69">
        <v>370</v>
      </c>
      <c r="E145" s="68">
        <v>12</v>
      </c>
      <c r="F145" s="68" t="s">
        <v>314</v>
      </c>
      <c r="G145" s="69">
        <f t="shared" si="9"/>
        <v>4440</v>
      </c>
      <c r="H145" s="63">
        <v>0.031</v>
      </c>
      <c r="I145" s="70">
        <f t="shared" si="10"/>
        <v>137.64</v>
      </c>
      <c r="J145" s="42"/>
      <c r="K145" s="42"/>
      <c r="L145" s="42"/>
      <c r="M145" s="42"/>
      <c r="N145" s="42"/>
      <c r="O145" s="42"/>
      <c r="P145" s="42"/>
      <c r="Q145" s="42"/>
    </row>
    <row r="146" spans="1:17" s="1" customFormat="1" ht="19.5" customHeight="1">
      <c r="A146" s="42"/>
      <c r="B146" s="65" t="s">
        <v>7</v>
      </c>
      <c r="C146" s="66" t="s">
        <v>326</v>
      </c>
      <c r="D146" s="69">
        <v>100</v>
      </c>
      <c r="E146" s="68">
        <v>12</v>
      </c>
      <c r="F146" s="68" t="s">
        <v>314</v>
      </c>
      <c r="G146" s="69">
        <f t="shared" si="9"/>
        <v>1200</v>
      </c>
      <c r="H146" s="63">
        <v>0.031</v>
      </c>
      <c r="I146" s="70">
        <f t="shared" si="10"/>
        <v>37.2</v>
      </c>
      <c r="J146" s="42"/>
      <c r="K146" s="42"/>
      <c r="L146" s="42"/>
      <c r="M146" s="42"/>
      <c r="N146" s="42"/>
      <c r="O146" s="42"/>
      <c r="P146" s="42"/>
      <c r="Q146" s="42"/>
    </row>
    <row r="147" spans="1:17" s="1" customFormat="1" ht="19.5" customHeight="1">
      <c r="A147" s="42"/>
      <c r="B147" s="65" t="s">
        <v>8</v>
      </c>
      <c r="C147" s="66" t="s">
        <v>326</v>
      </c>
      <c r="D147" s="69">
        <v>138</v>
      </c>
      <c r="E147" s="68">
        <v>12</v>
      </c>
      <c r="F147" s="68" t="s">
        <v>314</v>
      </c>
      <c r="G147" s="69">
        <f t="shared" si="9"/>
        <v>1656</v>
      </c>
      <c r="H147" s="63">
        <v>0.031</v>
      </c>
      <c r="I147" s="70">
        <f t="shared" si="10"/>
        <v>51.336</v>
      </c>
      <c r="J147" s="42"/>
      <c r="K147" s="42"/>
      <c r="L147" s="42"/>
      <c r="M147" s="42"/>
      <c r="N147" s="42"/>
      <c r="O147" s="42"/>
      <c r="P147" s="42"/>
      <c r="Q147" s="42"/>
    </row>
    <row r="148" spans="1:17" s="1" customFormat="1" ht="19.5" customHeight="1">
      <c r="A148" s="42"/>
      <c r="B148" s="65" t="s">
        <v>9</v>
      </c>
      <c r="C148" s="66" t="s">
        <v>326</v>
      </c>
      <c r="D148" s="69">
        <v>314</v>
      </c>
      <c r="E148" s="68">
        <v>12</v>
      </c>
      <c r="F148" s="68" t="s">
        <v>314</v>
      </c>
      <c r="G148" s="69">
        <f t="shared" si="9"/>
        <v>3768</v>
      </c>
      <c r="H148" s="63">
        <v>0.031</v>
      </c>
      <c r="I148" s="70">
        <f t="shared" si="10"/>
        <v>116.80799999999999</v>
      </c>
      <c r="J148" s="42"/>
      <c r="K148" s="42"/>
      <c r="L148" s="42"/>
      <c r="M148" s="42"/>
      <c r="N148" s="42"/>
      <c r="O148" s="42"/>
      <c r="P148" s="42"/>
      <c r="Q148" s="42"/>
    </row>
    <row r="149" spans="1:17" s="1" customFormat="1" ht="19.5" customHeight="1">
      <c r="A149" s="42"/>
      <c r="B149" s="65" t="s">
        <v>16</v>
      </c>
      <c r="C149" s="66" t="s">
        <v>326</v>
      </c>
      <c r="D149" s="69">
        <v>88</v>
      </c>
      <c r="E149" s="68">
        <v>12</v>
      </c>
      <c r="F149" s="68" t="s">
        <v>314</v>
      </c>
      <c r="G149" s="69">
        <f t="shared" si="9"/>
        <v>1056</v>
      </c>
      <c r="H149" s="63">
        <v>0.031</v>
      </c>
      <c r="I149" s="70">
        <f t="shared" si="10"/>
        <v>32.736</v>
      </c>
      <c r="J149" s="42"/>
      <c r="K149" s="42"/>
      <c r="L149" s="42"/>
      <c r="M149" s="42"/>
      <c r="N149" s="42"/>
      <c r="O149" s="42"/>
      <c r="P149" s="42"/>
      <c r="Q149" s="42"/>
    </row>
    <row r="150" spans="1:17" s="1" customFormat="1" ht="19.5" customHeight="1">
      <c r="A150" s="42"/>
      <c r="B150" s="65" t="s">
        <v>17</v>
      </c>
      <c r="C150" s="66" t="s">
        <v>326</v>
      </c>
      <c r="D150" s="69">
        <v>286</v>
      </c>
      <c r="E150" s="68">
        <v>12</v>
      </c>
      <c r="F150" s="68" t="s">
        <v>314</v>
      </c>
      <c r="G150" s="69">
        <f aca="true" t="shared" si="11" ref="G150:G155">D150*E150</f>
        <v>3432</v>
      </c>
      <c r="H150" s="63">
        <v>0.031</v>
      </c>
      <c r="I150" s="70">
        <f aca="true" t="shared" si="12" ref="I150:I155">G150*H150</f>
        <v>106.392</v>
      </c>
      <c r="J150" s="42"/>
      <c r="K150" s="42"/>
      <c r="L150" s="42"/>
      <c r="M150" s="42"/>
      <c r="N150" s="42"/>
      <c r="O150" s="42"/>
      <c r="P150" s="42"/>
      <c r="Q150" s="42"/>
    </row>
    <row r="151" spans="1:17" s="1" customFormat="1" ht="19.5" customHeight="1">
      <c r="A151" s="42"/>
      <c r="B151" s="65" t="s">
        <v>190</v>
      </c>
      <c r="C151" s="66" t="s">
        <v>328</v>
      </c>
      <c r="D151" s="69">
        <v>25</v>
      </c>
      <c r="E151" s="68">
        <v>12</v>
      </c>
      <c r="F151" s="68" t="s">
        <v>314</v>
      </c>
      <c r="G151" s="69">
        <f t="shared" si="11"/>
        <v>300</v>
      </c>
      <c r="H151" s="63">
        <v>0.031</v>
      </c>
      <c r="I151" s="70">
        <f t="shared" si="12"/>
        <v>9.3</v>
      </c>
      <c r="J151" s="42"/>
      <c r="K151" s="42"/>
      <c r="L151" s="42"/>
      <c r="M151" s="42"/>
      <c r="N151" s="42"/>
      <c r="O151" s="42"/>
      <c r="P151" s="42"/>
      <c r="Q151" s="42"/>
    </row>
    <row r="152" spans="1:17" s="1" customFormat="1" ht="19.5" customHeight="1">
      <c r="A152" s="42"/>
      <c r="B152" s="65" t="s">
        <v>18</v>
      </c>
      <c r="C152" s="66" t="s">
        <v>326</v>
      </c>
      <c r="D152" s="69">
        <v>87</v>
      </c>
      <c r="E152" s="68">
        <v>12</v>
      </c>
      <c r="F152" s="68" t="s">
        <v>314</v>
      </c>
      <c r="G152" s="69">
        <f t="shared" si="11"/>
        <v>1044</v>
      </c>
      <c r="H152" s="63">
        <v>0.031</v>
      </c>
      <c r="I152" s="70">
        <f t="shared" si="12"/>
        <v>32.364</v>
      </c>
      <c r="J152" s="42"/>
      <c r="K152" s="42"/>
      <c r="L152" s="42"/>
      <c r="M152" s="42"/>
      <c r="N152" s="42"/>
      <c r="O152" s="42"/>
      <c r="P152" s="42"/>
      <c r="Q152" s="42"/>
    </row>
    <row r="153" spans="1:17" s="1" customFormat="1" ht="19.5" customHeight="1">
      <c r="A153" s="42"/>
      <c r="B153" s="65" t="s">
        <v>492</v>
      </c>
      <c r="C153" s="66" t="s">
        <v>493</v>
      </c>
      <c r="D153" s="69">
        <v>350</v>
      </c>
      <c r="E153" s="68">
        <v>12</v>
      </c>
      <c r="F153" s="68" t="s">
        <v>314</v>
      </c>
      <c r="G153" s="69">
        <f t="shared" si="11"/>
        <v>4200</v>
      </c>
      <c r="H153" s="63">
        <v>0.031</v>
      </c>
      <c r="I153" s="70">
        <f t="shared" si="12"/>
        <v>130.2</v>
      </c>
      <c r="J153" s="42"/>
      <c r="K153" s="42"/>
      <c r="L153" s="42"/>
      <c r="M153" s="42"/>
      <c r="N153" s="42"/>
      <c r="O153" s="42"/>
      <c r="P153" s="42"/>
      <c r="Q153" s="42"/>
    </row>
    <row r="154" spans="1:17" s="1" customFormat="1" ht="19.5" customHeight="1">
      <c r="A154" s="42"/>
      <c r="B154" s="65" t="s">
        <v>20</v>
      </c>
      <c r="C154" s="66" t="s">
        <v>326</v>
      </c>
      <c r="D154" s="69">
        <v>67</v>
      </c>
      <c r="E154" s="68">
        <v>12</v>
      </c>
      <c r="F154" s="68" t="s">
        <v>314</v>
      </c>
      <c r="G154" s="69">
        <f t="shared" si="11"/>
        <v>804</v>
      </c>
      <c r="H154" s="63">
        <v>0.031</v>
      </c>
      <c r="I154" s="70">
        <f t="shared" si="12"/>
        <v>24.924</v>
      </c>
      <c r="J154" s="42"/>
      <c r="K154" s="42"/>
      <c r="L154" s="42"/>
      <c r="M154" s="42"/>
      <c r="N154" s="42"/>
      <c r="O154" s="42"/>
      <c r="P154" s="42"/>
      <c r="Q154" s="42"/>
    </row>
    <row r="155" spans="1:17" s="1" customFormat="1" ht="19.5" customHeight="1" thickBot="1">
      <c r="A155" s="42"/>
      <c r="B155" s="65" t="s">
        <v>21</v>
      </c>
      <c r="C155" s="66" t="s">
        <v>326</v>
      </c>
      <c r="D155" s="69">
        <v>100</v>
      </c>
      <c r="E155" s="68">
        <v>12</v>
      </c>
      <c r="F155" s="68" t="s">
        <v>314</v>
      </c>
      <c r="G155" s="69">
        <f t="shared" si="11"/>
        <v>1200</v>
      </c>
      <c r="H155" s="63">
        <v>0.031</v>
      </c>
      <c r="I155" s="70">
        <f t="shared" si="12"/>
        <v>37.2</v>
      </c>
      <c r="J155" s="42"/>
      <c r="K155" s="42"/>
      <c r="L155" s="42"/>
      <c r="M155" s="42"/>
      <c r="N155" s="42"/>
      <c r="O155" s="42"/>
      <c r="P155" s="42"/>
      <c r="Q155" s="42"/>
    </row>
    <row r="156" spans="1:28" s="1" customFormat="1" ht="19.5" customHeight="1" thickBot="1">
      <c r="A156" s="42"/>
      <c r="B156" s="52" t="s">
        <v>255</v>
      </c>
      <c r="C156" s="53"/>
      <c r="D156" s="54" t="s">
        <v>0</v>
      </c>
      <c r="E156" s="54" t="s">
        <v>320</v>
      </c>
      <c r="F156" s="54" t="s">
        <v>313</v>
      </c>
      <c r="G156" s="55" t="s">
        <v>222</v>
      </c>
      <c r="H156" s="56" t="s">
        <v>321</v>
      </c>
      <c r="I156" s="57" t="s">
        <v>410</v>
      </c>
      <c r="J156" s="43"/>
      <c r="K156" s="43"/>
      <c r="L156" s="43"/>
      <c r="M156" s="43"/>
      <c r="N156" s="43"/>
      <c r="O156" s="43"/>
      <c r="P156" s="43"/>
      <c r="Q156" s="43"/>
      <c r="R156" s="10"/>
      <c r="S156" s="10"/>
      <c r="T156" s="10"/>
      <c r="U156" s="10"/>
      <c r="V156" s="10"/>
      <c r="W156" s="10"/>
      <c r="X156" s="10"/>
      <c r="Y156" s="10"/>
      <c r="Z156" s="10"/>
      <c r="AA156" s="10"/>
      <c r="AB156" s="10"/>
    </row>
    <row r="157" spans="1:17" s="1" customFormat="1" ht="19.5" customHeight="1">
      <c r="A157" s="42"/>
      <c r="B157" s="65" t="s">
        <v>71</v>
      </c>
      <c r="C157" s="66" t="s">
        <v>326</v>
      </c>
      <c r="D157" s="69">
        <v>145</v>
      </c>
      <c r="E157" s="68">
        <v>12</v>
      </c>
      <c r="F157" s="68" t="s">
        <v>314</v>
      </c>
      <c r="G157" s="69">
        <f t="shared" si="9"/>
        <v>1740</v>
      </c>
      <c r="H157" s="63">
        <v>0.031</v>
      </c>
      <c r="I157" s="70">
        <f t="shared" si="10"/>
        <v>53.94</v>
      </c>
      <c r="J157" s="42"/>
      <c r="K157" s="42"/>
      <c r="L157" s="42"/>
      <c r="M157" s="42"/>
      <c r="N157" s="42"/>
      <c r="O157" s="42"/>
      <c r="P157" s="42"/>
      <c r="Q157" s="42"/>
    </row>
    <row r="158" spans="1:17" s="1" customFormat="1" ht="19.5" customHeight="1">
      <c r="A158" s="42"/>
      <c r="B158" s="65" t="s">
        <v>256</v>
      </c>
      <c r="C158" s="69" t="s">
        <v>329</v>
      </c>
      <c r="D158" s="69">
        <v>350</v>
      </c>
      <c r="E158" s="68">
        <v>12</v>
      </c>
      <c r="F158" s="68" t="s">
        <v>314</v>
      </c>
      <c r="G158" s="69">
        <f t="shared" si="9"/>
        <v>4200</v>
      </c>
      <c r="H158" s="63">
        <v>0.031</v>
      </c>
      <c r="I158" s="70">
        <f t="shared" si="10"/>
        <v>130.2</v>
      </c>
      <c r="J158" s="42"/>
      <c r="K158" s="42"/>
      <c r="L158" s="42"/>
      <c r="M158" s="42"/>
      <c r="N158" s="42"/>
      <c r="O158" s="42"/>
      <c r="P158" s="42"/>
      <c r="Q158" s="42"/>
    </row>
    <row r="159" spans="1:17" s="1" customFormat="1" ht="19.5" customHeight="1">
      <c r="A159" s="42"/>
      <c r="B159" s="65" t="s">
        <v>22</v>
      </c>
      <c r="C159" s="66" t="s">
        <v>326</v>
      </c>
      <c r="D159" s="69">
        <v>463</v>
      </c>
      <c r="E159" s="68">
        <v>12</v>
      </c>
      <c r="F159" s="68" t="s">
        <v>314</v>
      </c>
      <c r="G159" s="69">
        <f t="shared" si="9"/>
        <v>5556</v>
      </c>
      <c r="H159" s="63">
        <v>0.031</v>
      </c>
      <c r="I159" s="70">
        <f t="shared" si="10"/>
        <v>172.236</v>
      </c>
      <c r="J159" s="42"/>
      <c r="K159" s="42"/>
      <c r="L159" s="42"/>
      <c r="M159" s="42"/>
      <c r="N159" s="42"/>
      <c r="O159" s="42"/>
      <c r="P159" s="42"/>
      <c r="Q159" s="42"/>
    </row>
    <row r="160" spans="1:17" s="1" customFormat="1" ht="19.5" customHeight="1">
      <c r="A160" s="42"/>
      <c r="B160" s="65" t="s">
        <v>229</v>
      </c>
      <c r="C160" s="66" t="s">
        <v>326</v>
      </c>
      <c r="D160" s="69">
        <v>226</v>
      </c>
      <c r="E160" s="68">
        <v>12</v>
      </c>
      <c r="F160" s="68" t="s">
        <v>314</v>
      </c>
      <c r="G160" s="69">
        <f t="shared" si="9"/>
        <v>2712</v>
      </c>
      <c r="H160" s="63">
        <v>0.031</v>
      </c>
      <c r="I160" s="70">
        <f t="shared" si="10"/>
        <v>84.072</v>
      </c>
      <c r="J160" s="42"/>
      <c r="K160" s="42"/>
      <c r="L160" s="42"/>
      <c r="M160" s="42"/>
      <c r="N160" s="42"/>
      <c r="O160" s="42"/>
      <c r="P160" s="42"/>
      <c r="Q160" s="42"/>
    </row>
    <row r="161" spans="1:17" s="1" customFormat="1" ht="19.5" customHeight="1">
      <c r="A161" s="42"/>
      <c r="B161" s="65" t="s">
        <v>31</v>
      </c>
      <c r="C161" s="66" t="s">
        <v>326</v>
      </c>
      <c r="D161" s="69">
        <v>258</v>
      </c>
      <c r="E161" s="68">
        <v>12</v>
      </c>
      <c r="F161" s="68" t="s">
        <v>314</v>
      </c>
      <c r="G161" s="69">
        <f t="shared" si="9"/>
        <v>3096</v>
      </c>
      <c r="H161" s="63">
        <v>0.031</v>
      </c>
      <c r="I161" s="70">
        <f t="shared" si="10"/>
        <v>95.976</v>
      </c>
      <c r="J161" s="42"/>
      <c r="K161" s="42"/>
      <c r="L161" s="42"/>
      <c r="M161" s="42"/>
      <c r="N161" s="42"/>
      <c r="O161" s="42"/>
      <c r="P161" s="42"/>
      <c r="Q161" s="42"/>
    </row>
    <row r="162" spans="1:17" s="1" customFormat="1" ht="19.5" customHeight="1">
      <c r="A162" s="42"/>
      <c r="B162" s="65" t="s">
        <v>23</v>
      </c>
      <c r="C162" s="66" t="s">
        <v>326</v>
      </c>
      <c r="D162" s="69">
        <v>350</v>
      </c>
      <c r="E162" s="68">
        <v>12</v>
      </c>
      <c r="F162" s="68" t="s">
        <v>314</v>
      </c>
      <c r="G162" s="69">
        <f t="shared" si="9"/>
        <v>4200</v>
      </c>
      <c r="H162" s="63">
        <v>0.031</v>
      </c>
      <c r="I162" s="70">
        <f t="shared" si="10"/>
        <v>130.2</v>
      </c>
      <c r="J162" s="42"/>
      <c r="K162" s="42"/>
      <c r="L162" s="42"/>
      <c r="M162" s="42"/>
      <c r="N162" s="42"/>
      <c r="O162" s="42"/>
      <c r="P162" s="42"/>
      <c r="Q162" s="42"/>
    </row>
    <row r="163" spans="1:17" s="1" customFormat="1" ht="19.5" customHeight="1">
      <c r="A163" s="42"/>
      <c r="B163" s="65" t="s">
        <v>25</v>
      </c>
      <c r="C163" s="66" t="s">
        <v>326</v>
      </c>
      <c r="D163" s="69">
        <v>2884</v>
      </c>
      <c r="E163" s="68">
        <v>12</v>
      </c>
      <c r="F163" s="68" t="s">
        <v>314</v>
      </c>
      <c r="G163" s="69">
        <f t="shared" si="9"/>
        <v>34608</v>
      </c>
      <c r="H163" s="63">
        <v>0.031</v>
      </c>
      <c r="I163" s="70">
        <f t="shared" si="10"/>
        <v>1072.848</v>
      </c>
      <c r="J163" s="42"/>
      <c r="K163" s="42"/>
      <c r="L163" s="42"/>
      <c r="M163" s="42"/>
      <c r="N163" s="42"/>
      <c r="O163" s="42"/>
      <c r="P163" s="42"/>
      <c r="Q163" s="42"/>
    </row>
    <row r="164" spans="1:17" s="1" customFormat="1" ht="19.5" customHeight="1">
      <c r="A164" s="42"/>
      <c r="B164" s="65" t="s">
        <v>26</v>
      </c>
      <c r="C164" s="66" t="s">
        <v>326</v>
      </c>
      <c r="D164" s="69">
        <v>1049</v>
      </c>
      <c r="E164" s="68">
        <v>12</v>
      </c>
      <c r="F164" s="68" t="s">
        <v>314</v>
      </c>
      <c r="G164" s="69">
        <f t="shared" si="9"/>
        <v>12588</v>
      </c>
      <c r="H164" s="63">
        <v>0.031</v>
      </c>
      <c r="I164" s="70">
        <f t="shared" si="10"/>
        <v>390.228</v>
      </c>
      <c r="J164" s="42"/>
      <c r="K164" s="42"/>
      <c r="L164" s="42"/>
      <c r="M164" s="42"/>
      <c r="N164" s="42"/>
      <c r="O164" s="42"/>
      <c r="P164" s="42"/>
      <c r="Q164" s="42"/>
    </row>
    <row r="165" spans="1:17" s="1" customFormat="1" ht="19.5" customHeight="1">
      <c r="A165" s="42"/>
      <c r="B165" s="65" t="s">
        <v>72</v>
      </c>
      <c r="C165" s="66" t="s">
        <v>329</v>
      </c>
      <c r="D165" s="69">
        <v>2300</v>
      </c>
      <c r="E165" s="68">
        <v>12</v>
      </c>
      <c r="F165" s="68" t="s">
        <v>314</v>
      </c>
      <c r="G165" s="69">
        <f t="shared" si="9"/>
        <v>27600</v>
      </c>
      <c r="H165" s="63">
        <v>0.031</v>
      </c>
      <c r="I165" s="70">
        <f t="shared" si="10"/>
        <v>855.6</v>
      </c>
      <c r="J165" s="42"/>
      <c r="K165" s="42"/>
      <c r="L165" s="42"/>
      <c r="M165" s="42"/>
      <c r="N165" s="42"/>
      <c r="O165" s="42"/>
      <c r="P165" s="42"/>
      <c r="Q165" s="42"/>
    </row>
    <row r="166" spans="1:17" s="1" customFormat="1" ht="19.5" customHeight="1">
      <c r="A166" s="42"/>
      <c r="B166" s="65" t="s">
        <v>32</v>
      </c>
      <c r="C166" s="66" t="s">
        <v>326</v>
      </c>
      <c r="D166" s="69">
        <v>327</v>
      </c>
      <c r="E166" s="68">
        <v>12</v>
      </c>
      <c r="F166" s="68" t="s">
        <v>314</v>
      </c>
      <c r="G166" s="69">
        <f t="shared" si="9"/>
        <v>3924</v>
      </c>
      <c r="H166" s="63">
        <v>0.031</v>
      </c>
      <c r="I166" s="70">
        <f t="shared" si="10"/>
        <v>121.644</v>
      </c>
      <c r="J166" s="42"/>
      <c r="K166" s="42"/>
      <c r="L166" s="42"/>
      <c r="M166" s="42"/>
      <c r="N166" s="42"/>
      <c r="O166" s="42"/>
      <c r="P166" s="42"/>
      <c r="Q166" s="42"/>
    </row>
    <row r="167" spans="1:17" s="1" customFormat="1" ht="19.5" customHeight="1">
      <c r="A167" s="42"/>
      <c r="B167" s="65" t="s">
        <v>332</v>
      </c>
      <c r="C167" s="69" t="s">
        <v>326</v>
      </c>
      <c r="D167" s="69">
        <v>120</v>
      </c>
      <c r="E167" s="68">
        <v>12</v>
      </c>
      <c r="F167" s="68" t="s">
        <v>314</v>
      </c>
      <c r="G167" s="69">
        <f t="shared" si="9"/>
        <v>1440</v>
      </c>
      <c r="H167" s="63">
        <v>0.031</v>
      </c>
      <c r="I167" s="70">
        <f t="shared" si="10"/>
        <v>44.64</v>
      </c>
      <c r="J167" s="42"/>
      <c r="K167" s="42"/>
      <c r="L167" s="42"/>
      <c r="M167" s="42"/>
      <c r="N167" s="42"/>
      <c r="O167" s="42"/>
      <c r="P167" s="42"/>
      <c r="Q167" s="42"/>
    </row>
    <row r="168" spans="1:17" s="1" customFormat="1" ht="19.5" customHeight="1">
      <c r="A168" s="42"/>
      <c r="B168" s="65" t="s">
        <v>70</v>
      </c>
      <c r="C168" s="66" t="s">
        <v>330</v>
      </c>
      <c r="D168" s="69">
        <v>120</v>
      </c>
      <c r="E168" s="68">
        <v>12</v>
      </c>
      <c r="F168" s="68" t="s">
        <v>314</v>
      </c>
      <c r="G168" s="69">
        <f t="shared" si="9"/>
        <v>1440</v>
      </c>
      <c r="H168" s="63">
        <v>0.031</v>
      </c>
      <c r="I168" s="70">
        <f t="shared" si="10"/>
        <v>44.64</v>
      </c>
      <c r="J168" s="42"/>
      <c r="K168" s="42"/>
      <c r="L168" s="42"/>
      <c r="M168" s="42"/>
      <c r="N168" s="42"/>
      <c r="O168" s="42"/>
      <c r="P168" s="42"/>
      <c r="Q168" s="42"/>
    </row>
    <row r="169" spans="1:17" s="1" customFormat="1" ht="19.5" customHeight="1">
      <c r="A169" s="42"/>
      <c r="B169" s="65" t="s">
        <v>34</v>
      </c>
      <c r="C169" s="66" t="s">
        <v>326</v>
      </c>
      <c r="D169" s="69">
        <v>585</v>
      </c>
      <c r="E169" s="68">
        <v>12</v>
      </c>
      <c r="F169" s="68" t="s">
        <v>314</v>
      </c>
      <c r="G169" s="69">
        <f t="shared" si="9"/>
        <v>7020</v>
      </c>
      <c r="H169" s="63">
        <v>0.031</v>
      </c>
      <c r="I169" s="70">
        <f t="shared" si="10"/>
        <v>217.62</v>
      </c>
      <c r="J169" s="42"/>
      <c r="K169" s="42"/>
      <c r="L169" s="42"/>
      <c r="M169" s="42"/>
      <c r="N169" s="42"/>
      <c r="O169" s="42"/>
      <c r="P169" s="42"/>
      <c r="Q169" s="42"/>
    </row>
    <row r="170" spans="1:17" s="1" customFormat="1" ht="19.5" customHeight="1">
      <c r="A170" s="42"/>
      <c r="B170" s="65" t="s">
        <v>35</v>
      </c>
      <c r="C170" s="66" t="s">
        <v>326</v>
      </c>
      <c r="D170" s="69">
        <v>332</v>
      </c>
      <c r="E170" s="68">
        <v>12</v>
      </c>
      <c r="F170" s="68" t="s">
        <v>314</v>
      </c>
      <c r="G170" s="69">
        <f t="shared" si="9"/>
        <v>3984</v>
      </c>
      <c r="H170" s="63">
        <v>0.031</v>
      </c>
      <c r="I170" s="70">
        <f t="shared" si="10"/>
        <v>123.504</v>
      </c>
      <c r="J170" s="42"/>
      <c r="K170" s="42"/>
      <c r="L170" s="42"/>
      <c r="M170" s="42"/>
      <c r="N170" s="42"/>
      <c r="O170" s="42"/>
      <c r="P170" s="42"/>
      <c r="Q170" s="42"/>
    </row>
    <row r="171" spans="1:17" s="1" customFormat="1" ht="19.5" customHeight="1">
      <c r="A171" s="42"/>
      <c r="B171" s="65" t="s">
        <v>36</v>
      </c>
      <c r="C171" s="66" t="s">
        <v>326</v>
      </c>
      <c r="D171" s="69">
        <v>146</v>
      </c>
      <c r="E171" s="68">
        <v>12</v>
      </c>
      <c r="F171" s="68" t="s">
        <v>314</v>
      </c>
      <c r="G171" s="69">
        <f aca="true" t="shared" si="13" ref="G171:G199">D171*E171</f>
        <v>1752</v>
      </c>
      <c r="H171" s="63">
        <v>0.031</v>
      </c>
      <c r="I171" s="70">
        <f aca="true" t="shared" si="14" ref="I171:I199">G171*H171</f>
        <v>54.312</v>
      </c>
      <c r="J171" s="42"/>
      <c r="K171" s="42"/>
      <c r="L171" s="42"/>
      <c r="M171" s="42"/>
      <c r="N171" s="42"/>
      <c r="O171" s="42"/>
      <c r="P171" s="42"/>
      <c r="Q171" s="42"/>
    </row>
    <row r="172" spans="1:17" s="1" customFormat="1" ht="19.5" customHeight="1">
      <c r="A172" s="42"/>
      <c r="B172" s="65" t="s">
        <v>37</v>
      </c>
      <c r="C172" s="66" t="s">
        <v>326</v>
      </c>
      <c r="D172" s="69">
        <v>28</v>
      </c>
      <c r="E172" s="68">
        <v>12</v>
      </c>
      <c r="F172" s="68" t="s">
        <v>314</v>
      </c>
      <c r="G172" s="69">
        <f t="shared" si="13"/>
        <v>336</v>
      </c>
      <c r="H172" s="63">
        <v>0.031</v>
      </c>
      <c r="I172" s="70">
        <f t="shared" si="14"/>
        <v>10.416</v>
      </c>
      <c r="J172" s="42"/>
      <c r="K172" s="42"/>
      <c r="L172" s="42"/>
      <c r="M172" s="42"/>
      <c r="N172" s="42"/>
      <c r="O172" s="42"/>
      <c r="P172" s="42"/>
      <c r="Q172" s="42"/>
    </row>
    <row r="173" spans="1:28" s="1" customFormat="1" ht="19.5" customHeight="1">
      <c r="A173" s="42"/>
      <c r="B173" s="65" t="s">
        <v>76</v>
      </c>
      <c r="C173" s="66" t="s">
        <v>328</v>
      </c>
      <c r="D173" s="69">
        <v>120</v>
      </c>
      <c r="E173" s="68">
        <v>12</v>
      </c>
      <c r="F173" s="68" t="s">
        <v>314</v>
      </c>
      <c r="G173" s="69">
        <f t="shared" si="13"/>
        <v>1440</v>
      </c>
      <c r="H173" s="63">
        <v>0.031</v>
      </c>
      <c r="I173" s="70">
        <f t="shared" si="14"/>
        <v>44.64</v>
      </c>
      <c r="J173" s="43"/>
      <c r="K173" s="43"/>
      <c r="L173" s="43"/>
      <c r="M173" s="43"/>
      <c r="N173" s="43"/>
      <c r="O173" s="43"/>
      <c r="P173" s="43"/>
      <c r="Q173" s="43"/>
      <c r="R173" s="10"/>
      <c r="S173" s="10"/>
      <c r="T173" s="10"/>
      <c r="U173" s="10"/>
      <c r="V173" s="10"/>
      <c r="W173" s="10"/>
      <c r="X173" s="10"/>
      <c r="Y173" s="10"/>
      <c r="Z173" s="10"/>
      <c r="AA173" s="10"/>
      <c r="AB173" s="10"/>
    </row>
    <row r="174" spans="1:17" s="1" customFormat="1" ht="19.5" customHeight="1">
      <c r="A174" s="42"/>
      <c r="B174" s="65" t="s">
        <v>233</v>
      </c>
      <c r="C174" s="66" t="s">
        <v>326</v>
      </c>
      <c r="D174" s="69">
        <v>104</v>
      </c>
      <c r="E174" s="68">
        <v>0</v>
      </c>
      <c r="F174" s="68" t="s">
        <v>314</v>
      </c>
      <c r="G174" s="69">
        <f t="shared" si="13"/>
        <v>0</v>
      </c>
      <c r="H174" s="63">
        <v>0.031</v>
      </c>
      <c r="I174" s="70">
        <f t="shared" si="14"/>
        <v>0</v>
      </c>
      <c r="J174" s="42"/>
      <c r="K174" s="42"/>
      <c r="L174" s="42"/>
      <c r="M174" s="42"/>
      <c r="N174" s="42"/>
      <c r="O174" s="42"/>
      <c r="P174" s="42"/>
      <c r="Q174" s="42"/>
    </row>
    <row r="175" spans="1:17" s="1" customFormat="1" ht="19.5" customHeight="1">
      <c r="A175" s="42"/>
      <c r="B175" s="65" t="s">
        <v>38</v>
      </c>
      <c r="C175" s="66" t="s">
        <v>326</v>
      </c>
      <c r="D175" s="69">
        <v>386</v>
      </c>
      <c r="E175" s="68">
        <v>12</v>
      </c>
      <c r="F175" s="68" t="s">
        <v>314</v>
      </c>
      <c r="G175" s="69">
        <f t="shared" si="13"/>
        <v>4632</v>
      </c>
      <c r="H175" s="63">
        <v>0.031</v>
      </c>
      <c r="I175" s="70">
        <f t="shared" si="14"/>
        <v>143.592</v>
      </c>
      <c r="J175" s="42"/>
      <c r="K175" s="42"/>
      <c r="L175" s="42"/>
      <c r="M175" s="42"/>
      <c r="N175" s="42"/>
      <c r="O175" s="42"/>
      <c r="P175" s="42"/>
      <c r="Q175" s="42"/>
    </row>
    <row r="176" spans="1:17" s="1" customFormat="1" ht="19.5" customHeight="1">
      <c r="A176" s="42"/>
      <c r="B176" s="65" t="s">
        <v>494</v>
      </c>
      <c r="C176" s="66" t="s">
        <v>326</v>
      </c>
      <c r="D176" s="69">
        <v>80</v>
      </c>
      <c r="E176" s="68">
        <v>12</v>
      </c>
      <c r="F176" s="68" t="s">
        <v>314</v>
      </c>
      <c r="G176" s="69">
        <f t="shared" si="13"/>
        <v>960</v>
      </c>
      <c r="H176" s="63">
        <v>0.031</v>
      </c>
      <c r="I176" s="70">
        <f t="shared" si="14"/>
        <v>29.759999999999998</v>
      </c>
      <c r="J176" s="42"/>
      <c r="K176" s="42"/>
      <c r="L176" s="42"/>
      <c r="M176" s="42"/>
      <c r="N176" s="42"/>
      <c r="O176" s="42"/>
      <c r="P176" s="42"/>
      <c r="Q176" s="42"/>
    </row>
    <row r="177" spans="1:17" s="1" customFormat="1" ht="19.5" customHeight="1">
      <c r="A177" s="42"/>
      <c r="B177" s="65" t="s">
        <v>39</v>
      </c>
      <c r="C177" s="66" t="s">
        <v>325</v>
      </c>
      <c r="D177" s="69">
        <v>350</v>
      </c>
      <c r="E177" s="68">
        <v>12</v>
      </c>
      <c r="F177" s="68" t="s">
        <v>314</v>
      </c>
      <c r="G177" s="69">
        <f t="shared" si="13"/>
        <v>4200</v>
      </c>
      <c r="H177" s="63">
        <v>0.031</v>
      </c>
      <c r="I177" s="70">
        <f t="shared" si="14"/>
        <v>130.2</v>
      </c>
      <c r="J177" s="42"/>
      <c r="K177" s="42"/>
      <c r="L177" s="42"/>
      <c r="M177" s="42"/>
      <c r="N177" s="42"/>
      <c r="O177" s="42"/>
      <c r="P177" s="42"/>
      <c r="Q177" s="42"/>
    </row>
    <row r="178" spans="1:17" s="1" customFormat="1" ht="19.5" customHeight="1">
      <c r="A178" s="42"/>
      <c r="B178" s="65" t="s">
        <v>331</v>
      </c>
      <c r="C178" s="69" t="s">
        <v>329</v>
      </c>
      <c r="D178" s="69">
        <v>456</v>
      </c>
      <c r="E178" s="68">
        <v>12</v>
      </c>
      <c r="F178" s="68" t="s">
        <v>314</v>
      </c>
      <c r="G178" s="69">
        <f t="shared" si="13"/>
        <v>5472</v>
      </c>
      <c r="H178" s="63">
        <v>0.031</v>
      </c>
      <c r="I178" s="70">
        <f t="shared" si="14"/>
        <v>169.632</v>
      </c>
      <c r="J178" s="42"/>
      <c r="K178" s="42"/>
      <c r="L178" s="42"/>
      <c r="M178" s="42"/>
      <c r="N178" s="42"/>
      <c r="O178" s="42"/>
      <c r="P178" s="42"/>
      <c r="Q178" s="42"/>
    </row>
    <row r="179" spans="1:17" s="1" customFormat="1" ht="19.5" customHeight="1">
      <c r="A179" s="42"/>
      <c r="B179" s="65" t="s">
        <v>42</v>
      </c>
      <c r="C179" s="66" t="s">
        <v>326</v>
      </c>
      <c r="D179" s="69">
        <v>35</v>
      </c>
      <c r="E179" s="68">
        <v>12</v>
      </c>
      <c r="F179" s="68" t="s">
        <v>314</v>
      </c>
      <c r="G179" s="69">
        <f t="shared" si="13"/>
        <v>420</v>
      </c>
      <c r="H179" s="63">
        <v>0.031</v>
      </c>
      <c r="I179" s="70">
        <f t="shared" si="14"/>
        <v>13.02</v>
      </c>
      <c r="J179" s="42"/>
      <c r="K179" s="42"/>
      <c r="L179" s="42"/>
      <c r="M179" s="42"/>
      <c r="N179" s="42"/>
      <c r="O179" s="42"/>
      <c r="P179" s="42"/>
      <c r="Q179" s="42"/>
    </row>
    <row r="180" spans="1:17" s="1" customFormat="1" ht="19.5" customHeight="1" thickBot="1">
      <c r="A180" s="42"/>
      <c r="B180" s="65" t="s">
        <v>43</v>
      </c>
      <c r="C180" s="66" t="s">
        <v>326</v>
      </c>
      <c r="D180" s="69">
        <v>2965</v>
      </c>
      <c r="E180" s="68">
        <v>12</v>
      </c>
      <c r="F180" s="68" t="s">
        <v>314</v>
      </c>
      <c r="G180" s="69">
        <f t="shared" si="13"/>
        <v>35580</v>
      </c>
      <c r="H180" s="63">
        <v>0.031</v>
      </c>
      <c r="I180" s="70">
        <f t="shared" si="14"/>
        <v>1102.98</v>
      </c>
      <c r="J180" s="42"/>
      <c r="K180" s="42"/>
      <c r="L180" s="42"/>
      <c r="M180" s="42"/>
      <c r="N180" s="42"/>
      <c r="O180" s="42"/>
      <c r="P180" s="42"/>
      <c r="Q180" s="42"/>
    </row>
    <row r="181" spans="1:17" s="1" customFormat="1" ht="19.5" customHeight="1" thickBot="1">
      <c r="A181" s="42"/>
      <c r="B181" s="52" t="s">
        <v>255</v>
      </c>
      <c r="C181" s="53"/>
      <c r="D181" s="54" t="s">
        <v>0</v>
      </c>
      <c r="E181" s="54" t="s">
        <v>320</v>
      </c>
      <c r="F181" s="54" t="s">
        <v>313</v>
      </c>
      <c r="G181" s="55" t="s">
        <v>222</v>
      </c>
      <c r="H181" s="56" t="s">
        <v>321</v>
      </c>
      <c r="I181" s="57" t="s">
        <v>410</v>
      </c>
      <c r="J181" s="42"/>
      <c r="K181" s="42"/>
      <c r="L181" s="42"/>
      <c r="M181" s="42"/>
      <c r="N181" s="42"/>
      <c r="O181" s="42"/>
      <c r="P181" s="42"/>
      <c r="Q181" s="42"/>
    </row>
    <row r="182" spans="1:17" s="1" customFormat="1" ht="19.5" customHeight="1">
      <c r="A182" s="42"/>
      <c r="B182" s="65" t="s">
        <v>235</v>
      </c>
      <c r="C182" s="66" t="s">
        <v>326</v>
      </c>
      <c r="D182" s="69">
        <v>204</v>
      </c>
      <c r="E182" s="68">
        <v>12</v>
      </c>
      <c r="F182" s="68" t="s">
        <v>314</v>
      </c>
      <c r="G182" s="69">
        <f t="shared" si="13"/>
        <v>2448</v>
      </c>
      <c r="H182" s="63">
        <v>0.031</v>
      </c>
      <c r="I182" s="95">
        <f t="shared" si="14"/>
        <v>75.888</v>
      </c>
      <c r="J182" s="42"/>
      <c r="K182" s="42"/>
      <c r="L182" s="42"/>
      <c r="M182" s="42"/>
      <c r="N182" s="42"/>
      <c r="O182" s="42"/>
      <c r="P182" s="42"/>
      <c r="Q182" s="42"/>
    </row>
    <row r="183" spans="1:17" s="1" customFormat="1" ht="19.5" customHeight="1">
      <c r="A183" s="42"/>
      <c r="B183" s="65" t="s">
        <v>257</v>
      </c>
      <c r="C183" s="69" t="s">
        <v>329</v>
      </c>
      <c r="D183" s="69">
        <v>350</v>
      </c>
      <c r="E183" s="68">
        <v>12</v>
      </c>
      <c r="F183" s="68" t="s">
        <v>314</v>
      </c>
      <c r="G183" s="69">
        <f t="shared" si="13"/>
        <v>4200</v>
      </c>
      <c r="H183" s="63">
        <v>0.031</v>
      </c>
      <c r="I183" s="95">
        <f t="shared" si="14"/>
        <v>130.2</v>
      </c>
      <c r="J183" s="42"/>
      <c r="K183" s="42"/>
      <c r="L183" s="42"/>
      <c r="M183" s="42"/>
      <c r="N183" s="42"/>
      <c r="O183" s="42"/>
      <c r="P183" s="42"/>
      <c r="Q183" s="42"/>
    </row>
    <row r="184" spans="1:17" s="1" customFormat="1" ht="19.5" customHeight="1">
      <c r="A184" s="42"/>
      <c r="B184" s="65" t="s">
        <v>77</v>
      </c>
      <c r="C184" s="66" t="s">
        <v>326</v>
      </c>
      <c r="D184" s="69">
        <v>580</v>
      </c>
      <c r="E184" s="68">
        <v>12</v>
      </c>
      <c r="F184" s="68" t="s">
        <v>314</v>
      </c>
      <c r="G184" s="69">
        <f t="shared" si="13"/>
        <v>6960</v>
      </c>
      <c r="H184" s="63">
        <v>0.031</v>
      </c>
      <c r="I184" s="95">
        <f t="shared" si="14"/>
        <v>215.76</v>
      </c>
      <c r="J184" s="42"/>
      <c r="K184" s="42"/>
      <c r="L184" s="42"/>
      <c r="M184" s="42"/>
      <c r="N184" s="42"/>
      <c r="O184" s="42"/>
      <c r="P184" s="42"/>
      <c r="Q184" s="42"/>
    </row>
    <row r="185" spans="1:17" s="1" customFormat="1" ht="19.5" customHeight="1">
      <c r="A185" s="42"/>
      <c r="B185" s="65" t="s">
        <v>258</v>
      </c>
      <c r="C185" s="69" t="s">
        <v>329</v>
      </c>
      <c r="D185" s="96">
        <v>330</v>
      </c>
      <c r="E185" s="68">
        <v>12</v>
      </c>
      <c r="F185" s="68" t="s">
        <v>314</v>
      </c>
      <c r="G185" s="69">
        <f t="shared" si="13"/>
        <v>3960</v>
      </c>
      <c r="H185" s="63">
        <v>0.031</v>
      </c>
      <c r="I185" s="95">
        <f t="shared" si="14"/>
        <v>122.76</v>
      </c>
      <c r="J185" s="42"/>
      <c r="K185" s="42"/>
      <c r="L185" s="42"/>
      <c r="M185" s="42"/>
      <c r="N185" s="42"/>
      <c r="O185" s="42"/>
      <c r="P185" s="42"/>
      <c r="Q185" s="42"/>
    </row>
    <row r="186" spans="1:17" s="1" customFormat="1" ht="19.5" customHeight="1">
      <c r="A186" s="42"/>
      <c r="B186" s="65" t="s">
        <v>69</v>
      </c>
      <c r="C186" s="66" t="s">
        <v>326</v>
      </c>
      <c r="D186" s="69">
        <v>120</v>
      </c>
      <c r="E186" s="68">
        <v>12</v>
      </c>
      <c r="F186" s="68" t="s">
        <v>314</v>
      </c>
      <c r="G186" s="69">
        <f t="shared" si="13"/>
        <v>1440</v>
      </c>
      <c r="H186" s="63">
        <v>0.031</v>
      </c>
      <c r="I186" s="95">
        <f t="shared" si="14"/>
        <v>44.64</v>
      </c>
      <c r="J186" s="42"/>
      <c r="K186" s="42"/>
      <c r="L186" s="42"/>
      <c r="M186" s="42"/>
      <c r="N186" s="42"/>
      <c r="O186" s="42"/>
      <c r="P186" s="42"/>
      <c r="Q186" s="42"/>
    </row>
    <row r="187" spans="1:17" s="1" customFormat="1" ht="19.5" customHeight="1">
      <c r="A187" s="42"/>
      <c r="B187" s="65" t="s">
        <v>68</v>
      </c>
      <c r="C187" s="66" t="s">
        <v>326</v>
      </c>
      <c r="D187" s="69">
        <v>120</v>
      </c>
      <c r="E187" s="68">
        <v>12</v>
      </c>
      <c r="F187" s="68" t="s">
        <v>314</v>
      </c>
      <c r="G187" s="69">
        <f t="shared" si="13"/>
        <v>1440</v>
      </c>
      <c r="H187" s="63">
        <v>0.031</v>
      </c>
      <c r="I187" s="95">
        <f t="shared" si="14"/>
        <v>44.64</v>
      </c>
      <c r="J187" s="42"/>
      <c r="K187" s="42"/>
      <c r="L187" s="42"/>
      <c r="M187" s="42"/>
      <c r="N187" s="42"/>
      <c r="O187" s="42"/>
      <c r="P187" s="42"/>
      <c r="Q187" s="42"/>
    </row>
    <row r="188" spans="1:17" s="1" customFormat="1" ht="19.5" customHeight="1">
      <c r="A188" s="42"/>
      <c r="B188" s="65" t="s">
        <v>236</v>
      </c>
      <c r="C188" s="66" t="s">
        <v>326</v>
      </c>
      <c r="D188" s="69">
        <v>131</v>
      </c>
      <c r="E188" s="68">
        <v>12</v>
      </c>
      <c r="F188" s="68" t="s">
        <v>314</v>
      </c>
      <c r="G188" s="69">
        <f t="shared" si="13"/>
        <v>1572</v>
      </c>
      <c r="H188" s="63">
        <v>0.031</v>
      </c>
      <c r="I188" s="95">
        <f t="shared" si="14"/>
        <v>48.732</v>
      </c>
      <c r="J188" s="42"/>
      <c r="K188" s="42"/>
      <c r="L188" s="42"/>
      <c r="M188" s="42"/>
      <c r="N188" s="42"/>
      <c r="O188" s="42"/>
      <c r="P188" s="42"/>
      <c r="Q188" s="42"/>
    </row>
    <row r="189" spans="1:17" s="1" customFormat="1" ht="19.5" customHeight="1">
      <c r="A189" s="42"/>
      <c r="B189" s="65" t="s">
        <v>48</v>
      </c>
      <c r="C189" s="66" t="s">
        <v>326</v>
      </c>
      <c r="D189" s="69">
        <v>389</v>
      </c>
      <c r="E189" s="68">
        <v>12</v>
      </c>
      <c r="F189" s="68" t="s">
        <v>314</v>
      </c>
      <c r="G189" s="69">
        <f t="shared" si="13"/>
        <v>4668</v>
      </c>
      <c r="H189" s="63">
        <v>0.031</v>
      </c>
      <c r="I189" s="95">
        <f t="shared" si="14"/>
        <v>144.708</v>
      </c>
      <c r="J189" s="42"/>
      <c r="K189" s="42"/>
      <c r="L189" s="42"/>
      <c r="M189" s="42"/>
      <c r="N189" s="42"/>
      <c r="O189" s="42"/>
      <c r="P189" s="42"/>
      <c r="Q189" s="42"/>
    </row>
    <row r="190" spans="1:17" s="1" customFormat="1" ht="19.5" customHeight="1">
      <c r="A190" s="42"/>
      <c r="B190" s="65" t="s">
        <v>75</v>
      </c>
      <c r="C190" s="66" t="s">
        <v>325</v>
      </c>
      <c r="D190" s="69">
        <v>150</v>
      </c>
      <c r="E190" s="68">
        <v>12</v>
      </c>
      <c r="F190" s="68" t="s">
        <v>314</v>
      </c>
      <c r="G190" s="69">
        <f t="shared" si="13"/>
        <v>1800</v>
      </c>
      <c r="H190" s="63">
        <v>0.031</v>
      </c>
      <c r="I190" s="95">
        <f t="shared" si="14"/>
        <v>55.8</v>
      </c>
      <c r="J190" s="42"/>
      <c r="K190" s="42"/>
      <c r="L190" s="42"/>
      <c r="M190" s="42"/>
      <c r="N190" s="42"/>
      <c r="O190" s="42"/>
      <c r="P190" s="42"/>
      <c r="Q190" s="42"/>
    </row>
    <row r="191" spans="1:17" s="1" customFormat="1" ht="19.5" customHeight="1">
      <c r="A191" s="42"/>
      <c r="B191" s="65" t="s">
        <v>51</v>
      </c>
      <c r="C191" s="66" t="s">
        <v>326</v>
      </c>
      <c r="D191" s="69">
        <v>130</v>
      </c>
      <c r="E191" s="68">
        <v>12</v>
      </c>
      <c r="F191" s="68" t="s">
        <v>314</v>
      </c>
      <c r="G191" s="69">
        <f t="shared" si="13"/>
        <v>1560</v>
      </c>
      <c r="H191" s="73">
        <v>0.031</v>
      </c>
      <c r="I191" s="95">
        <f t="shared" si="14"/>
        <v>48.36</v>
      </c>
      <c r="J191" s="42"/>
      <c r="K191" s="42"/>
      <c r="L191" s="42"/>
      <c r="M191" s="42"/>
      <c r="N191" s="42"/>
      <c r="O191" s="42"/>
      <c r="P191" s="42"/>
      <c r="Q191" s="42"/>
    </row>
    <row r="192" spans="1:17" s="1" customFormat="1" ht="19.5" customHeight="1">
      <c r="A192" s="42"/>
      <c r="B192" s="66" t="s">
        <v>52</v>
      </c>
      <c r="C192" s="66" t="s">
        <v>326</v>
      </c>
      <c r="D192" s="69">
        <v>102</v>
      </c>
      <c r="E192" s="68">
        <v>12</v>
      </c>
      <c r="F192" s="68" t="s">
        <v>314</v>
      </c>
      <c r="G192" s="69">
        <f t="shared" si="13"/>
        <v>1224</v>
      </c>
      <c r="H192" s="73">
        <v>0.031</v>
      </c>
      <c r="I192" s="95">
        <f t="shared" si="14"/>
        <v>37.944</v>
      </c>
      <c r="J192" s="42"/>
      <c r="K192" s="42"/>
      <c r="L192" s="42"/>
      <c r="M192" s="42"/>
      <c r="N192" s="42"/>
      <c r="O192" s="42"/>
      <c r="P192" s="42"/>
      <c r="Q192" s="42"/>
    </row>
    <row r="193" spans="1:17" s="1" customFormat="1" ht="19.5" customHeight="1">
      <c r="A193" s="42"/>
      <c r="B193" s="66" t="s">
        <v>238</v>
      </c>
      <c r="C193" s="66" t="s">
        <v>326</v>
      </c>
      <c r="D193" s="69">
        <v>1311</v>
      </c>
      <c r="E193" s="68">
        <v>12</v>
      </c>
      <c r="F193" s="68" t="s">
        <v>314</v>
      </c>
      <c r="G193" s="69">
        <f t="shared" si="13"/>
        <v>15732</v>
      </c>
      <c r="H193" s="73">
        <v>0.031</v>
      </c>
      <c r="I193" s="95">
        <f t="shared" si="14"/>
        <v>487.692</v>
      </c>
      <c r="J193" s="42"/>
      <c r="K193" s="42"/>
      <c r="L193" s="42"/>
      <c r="M193" s="42"/>
      <c r="N193" s="42"/>
      <c r="O193" s="42"/>
      <c r="P193" s="42"/>
      <c r="Q193" s="42"/>
    </row>
    <row r="194" spans="1:17" s="1" customFormat="1" ht="19.5" customHeight="1">
      <c r="A194" s="42"/>
      <c r="B194" s="66" t="s">
        <v>56</v>
      </c>
      <c r="C194" s="66" t="s">
        <v>326</v>
      </c>
      <c r="D194" s="69">
        <v>224</v>
      </c>
      <c r="E194" s="68">
        <v>12</v>
      </c>
      <c r="F194" s="68" t="s">
        <v>314</v>
      </c>
      <c r="G194" s="69">
        <f t="shared" si="13"/>
        <v>2688</v>
      </c>
      <c r="H194" s="73">
        <v>0.031</v>
      </c>
      <c r="I194" s="95">
        <f t="shared" si="14"/>
        <v>83.328</v>
      </c>
      <c r="J194" s="42"/>
      <c r="K194" s="42"/>
      <c r="L194" s="42"/>
      <c r="M194" s="42"/>
      <c r="N194" s="42"/>
      <c r="O194" s="42"/>
      <c r="P194" s="42"/>
      <c r="Q194" s="42"/>
    </row>
    <row r="195" spans="1:17" s="1" customFormat="1" ht="19.5" customHeight="1">
      <c r="A195" s="42"/>
      <c r="B195" s="66" t="s">
        <v>58</v>
      </c>
      <c r="C195" s="66" t="s">
        <v>326</v>
      </c>
      <c r="D195" s="69">
        <v>272</v>
      </c>
      <c r="E195" s="68">
        <v>12</v>
      </c>
      <c r="F195" s="68" t="s">
        <v>314</v>
      </c>
      <c r="G195" s="69">
        <f t="shared" si="13"/>
        <v>3264</v>
      </c>
      <c r="H195" s="73">
        <v>0.031</v>
      </c>
      <c r="I195" s="95">
        <f t="shared" si="14"/>
        <v>101.184</v>
      </c>
      <c r="J195" s="42"/>
      <c r="K195" s="42"/>
      <c r="L195" s="42"/>
      <c r="M195" s="42"/>
      <c r="N195" s="42"/>
      <c r="O195" s="42"/>
      <c r="P195" s="42"/>
      <c r="Q195" s="42"/>
    </row>
    <row r="196" spans="1:17" s="1" customFormat="1" ht="19.5" customHeight="1">
      <c r="A196" s="42"/>
      <c r="B196" s="66" t="s">
        <v>2</v>
      </c>
      <c r="C196" s="66" t="s">
        <v>326</v>
      </c>
      <c r="D196" s="69">
        <v>90</v>
      </c>
      <c r="E196" s="68">
        <v>6</v>
      </c>
      <c r="F196" s="68" t="s">
        <v>383</v>
      </c>
      <c r="G196" s="69">
        <f>D196*E196</f>
        <v>540</v>
      </c>
      <c r="H196" s="73">
        <v>0.031</v>
      </c>
      <c r="I196" s="95">
        <f>G196*H196</f>
        <v>16.74</v>
      </c>
      <c r="J196" s="42"/>
      <c r="K196" s="42"/>
      <c r="L196" s="42"/>
      <c r="M196" s="42"/>
      <c r="N196" s="42"/>
      <c r="O196" s="42"/>
      <c r="P196" s="42"/>
      <c r="Q196" s="42"/>
    </row>
    <row r="197" spans="1:17" s="1" customFormat="1" ht="19.5" customHeight="1">
      <c r="A197" s="42"/>
      <c r="B197" s="66" t="s">
        <v>1</v>
      </c>
      <c r="C197" s="66" t="s">
        <v>326</v>
      </c>
      <c r="D197" s="69">
        <v>850</v>
      </c>
      <c r="E197" s="68">
        <v>6</v>
      </c>
      <c r="F197" s="68" t="s">
        <v>383</v>
      </c>
      <c r="G197" s="69">
        <f t="shared" si="13"/>
        <v>5100</v>
      </c>
      <c r="H197" s="73">
        <v>0.031</v>
      </c>
      <c r="I197" s="95">
        <f t="shared" si="14"/>
        <v>158.1</v>
      </c>
      <c r="J197" s="42"/>
      <c r="K197" s="42"/>
      <c r="L197" s="42"/>
      <c r="M197" s="42"/>
      <c r="N197" s="42"/>
      <c r="O197" s="42"/>
      <c r="P197" s="42"/>
      <c r="Q197" s="42"/>
    </row>
    <row r="198" spans="1:17" s="1" customFormat="1" ht="19.5" customHeight="1">
      <c r="A198" s="42"/>
      <c r="B198" s="66" t="s">
        <v>64</v>
      </c>
      <c r="C198" s="66" t="s">
        <v>326</v>
      </c>
      <c r="D198" s="69">
        <v>70</v>
      </c>
      <c r="E198" s="68">
        <v>12</v>
      </c>
      <c r="F198" s="68" t="s">
        <v>314</v>
      </c>
      <c r="G198" s="69">
        <f t="shared" si="13"/>
        <v>840</v>
      </c>
      <c r="H198" s="73">
        <v>0.031</v>
      </c>
      <c r="I198" s="95">
        <f t="shared" si="14"/>
        <v>26.04</v>
      </c>
      <c r="J198" s="42"/>
      <c r="K198" s="42"/>
      <c r="L198" s="42"/>
      <c r="M198" s="42"/>
      <c r="N198" s="42"/>
      <c r="O198" s="42"/>
      <c r="P198" s="42"/>
      <c r="Q198" s="42"/>
    </row>
    <row r="199" spans="1:17" s="1" customFormat="1" ht="19.5" customHeight="1" thickBot="1">
      <c r="A199" s="42"/>
      <c r="B199" s="97" t="s">
        <v>486</v>
      </c>
      <c r="C199" s="66" t="s">
        <v>326</v>
      </c>
      <c r="D199" s="69">
        <v>856</v>
      </c>
      <c r="E199" s="68">
        <v>12</v>
      </c>
      <c r="F199" s="68" t="s">
        <v>314</v>
      </c>
      <c r="G199" s="69">
        <f t="shared" si="13"/>
        <v>10272</v>
      </c>
      <c r="H199" s="73">
        <v>0.031</v>
      </c>
      <c r="I199" s="95">
        <f t="shared" si="14"/>
        <v>318.432</v>
      </c>
      <c r="J199" s="43"/>
      <c r="K199" s="42"/>
      <c r="L199" s="42"/>
      <c r="M199" s="42"/>
      <c r="N199" s="42"/>
      <c r="O199" s="42"/>
      <c r="P199" s="42"/>
      <c r="Q199" s="42"/>
    </row>
    <row r="200" spans="1:17" s="1" customFormat="1" ht="19.5" customHeight="1" thickBot="1">
      <c r="A200" s="42"/>
      <c r="B200" s="52" t="s">
        <v>322</v>
      </c>
      <c r="C200" s="53"/>
      <c r="D200" s="80">
        <f>SUM(D108:D199)</f>
        <v>59369</v>
      </c>
      <c r="E200" s="81"/>
      <c r="F200" s="81"/>
      <c r="G200" s="82">
        <f>SUM(G108:G199)</f>
        <v>1225990</v>
      </c>
      <c r="H200" s="83"/>
      <c r="I200" s="84">
        <f>SUM(I108:I199)</f>
        <v>38385.850000000006</v>
      </c>
      <c r="J200" s="42"/>
      <c r="K200" s="42"/>
      <c r="L200" s="42"/>
      <c r="M200" s="42"/>
      <c r="N200" s="42"/>
      <c r="O200" s="42"/>
      <c r="P200" s="42"/>
      <c r="Q200" s="42"/>
    </row>
    <row r="201" spans="1:34" s="1" customFormat="1" ht="19.5" customHeight="1">
      <c r="A201" s="42"/>
      <c r="B201" s="43"/>
      <c r="C201" s="43"/>
      <c r="D201" s="44"/>
      <c r="E201" s="45"/>
      <c r="F201" s="45"/>
      <c r="G201" s="46"/>
      <c r="H201" s="47"/>
      <c r="I201" s="43"/>
      <c r="J201" s="48"/>
      <c r="K201" s="49"/>
      <c r="L201" s="44"/>
      <c r="M201" s="51"/>
      <c r="N201" s="42"/>
      <c r="O201" s="43"/>
      <c r="P201" s="43"/>
      <c r="Q201" s="43"/>
      <c r="R201" s="10"/>
      <c r="S201" s="10"/>
      <c r="T201" s="10"/>
      <c r="U201" s="10"/>
      <c r="V201" s="10"/>
      <c r="W201" s="10"/>
      <c r="X201" s="10"/>
      <c r="Y201" s="10"/>
      <c r="Z201" s="10"/>
      <c r="AA201" s="10"/>
      <c r="AB201" s="10"/>
      <c r="AC201" s="10"/>
      <c r="AD201" s="10"/>
      <c r="AE201" s="10"/>
      <c r="AF201" s="10"/>
      <c r="AG201" s="10"/>
      <c r="AH201" s="10"/>
    </row>
    <row r="202" spans="1:28" s="1" customFormat="1" ht="19.5" customHeight="1">
      <c r="A202" s="42"/>
      <c r="B202" s="44" t="s">
        <v>431</v>
      </c>
      <c r="C202" s="43"/>
      <c r="D202" s="44" t="s">
        <v>457</v>
      </c>
      <c r="E202" s="45"/>
      <c r="F202" s="45"/>
      <c r="G202" s="46"/>
      <c r="H202" s="47"/>
      <c r="I202" s="43"/>
      <c r="J202" s="43"/>
      <c r="K202" s="43"/>
      <c r="L202" s="43"/>
      <c r="M202" s="43"/>
      <c r="N202" s="43"/>
      <c r="O202" s="43"/>
      <c r="P202" s="43"/>
      <c r="Q202" s="43"/>
      <c r="R202" s="10"/>
      <c r="S202" s="10"/>
      <c r="T202" s="10"/>
      <c r="U202" s="10"/>
      <c r="V202" s="10"/>
      <c r="W202" s="10"/>
      <c r="X202" s="10"/>
      <c r="Y202" s="10"/>
      <c r="Z202" s="10"/>
      <c r="AA202" s="10"/>
      <c r="AB202" s="10"/>
    </row>
    <row r="203" spans="1:28" s="1" customFormat="1" ht="19.5" customHeight="1" thickBot="1">
      <c r="A203" s="42"/>
      <c r="B203" s="43"/>
      <c r="C203" s="43"/>
      <c r="D203" s="44"/>
      <c r="E203" s="45"/>
      <c r="F203" s="45"/>
      <c r="G203" s="46"/>
      <c r="H203" s="47"/>
      <c r="I203" s="43"/>
      <c r="J203" s="43"/>
      <c r="K203" s="43"/>
      <c r="L203" s="43"/>
      <c r="M203" s="43"/>
      <c r="N203" s="43"/>
      <c r="O203" s="43"/>
      <c r="P203" s="43"/>
      <c r="Q203" s="43"/>
      <c r="R203" s="10"/>
      <c r="S203" s="10"/>
      <c r="T203" s="10"/>
      <c r="U203" s="10"/>
      <c r="V203" s="10"/>
      <c r="W203" s="10"/>
      <c r="X203" s="10"/>
      <c r="Y203" s="10"/>
      <c r="Z203" s="10"/>
      <c r="AA203" s="10"/>
      <c r="AB203" s="10"/>
    </row>
    <row r="204" spans="1:17" s="1" customFormat="1" ht="19.5" customHeight="1" thickBot="1">
      <c r="A204" s="42"/>
      <c r="B204" s="52" t="s">
        <v>255</v>
      </c>
      <c r="C204" s="53"/>
      <c r="D204" s="54" t="s">
        <v>0</v>
      </c>
      <c r="E204" s="54" t="s">
        <v>320</v>
      </c>
      <c r="F204" s="54" t="s">
        <v>313</v>
      </c>
      <c r="G204" s="99" t="s">
        <v>222</v>
      </c>
      <c r="H204" s="100" t="s">
        <v>321</v>
      </c>
      <c r="I204" s="57" t="s">
        <v>410</v>
      </c>
      <c r="J204" s="42"/>
      <c r="K204" s="42"/>
      <c r="L204" s="42"/>
      <c r="M204" s="42"/>
      <c r="N204" s="42"/>
      <c r="O204" s="42"/>
      <c r="P204" s="42"/>
      <c r="Q204" s="42"/>
    </row>
    <row r="205" spans="1:17" s="1" customFormat="1" ht="19.5" customHeight="1">
      <c r="A205" s="42"/>
      <c r="B205" s="101" t="s">
        <v>10</v>
      </c>
      <c r="C205" s="102" t="s">
        <v>378</v>
      </c>
      <c r="D205" s="103">
        <v>990</v>
      </c>
      <c r="E205" s="61">
        <v>104</v>
      </c>
      <c r="F205" s="104" t="s">
        <v>318</v>
      </c>
      <c r="G205" s="105">
        <f aca="true" t="shared" si="15" ref="G205:G229">D205*E205</f>
        <v>102960</v>
      </c>
      <c r="H205" s="63">
        <v>0.047</v>
      </c>
      <c r="I205" s="94">
        <f aca="true" t="shared" si="16" ref="I205:I229">G205*H205</f>
        <v>4839.12</v>
      </c>
      <c r="J205" s="42"/>
      <c r="K205" s="42"/>
      <c r="L205" s="42"/>
      <c r="M205" s="42"/>
      <c r="N205" s="42"/>
      <c r="O205" s="42"/>
      <c r="P205" s="42"/>
      <c r="Q205" s="42"/>
    </row>
    <row r="206" spans="1:17" s="1" customFormat="1" ht="19.5" customHeight="1">
      <c r="A206" s="42"/>
      <c r="B206" s="101" t="s">
        <v>495</v>
      </c>
      <c r="C206" s="102" t="s">
        <v>378</v>
      </c>
      <c r="D206" s="103">
        <v>1215</v>
      </c>
      <c r="E206" s="61">
        <v>104</v>
      </c>
      <c r="F206" s="104" t="s">
        <v>318</v>
      </c>
      <c r="G206" s="105">
        <f t="shared" si="15"/>
        <v>126360</v>
      </c>
      <c r="H206" s="73">
        <v>0.047</v>
      </c>
      <c r="I206" s="95">
        <f t="shared" si="16"/>
        <v>5938.92</v>
      </c>
      <c r="J206" s="42"/>
      <c r="K206" s="42"/>
      <c r="L206" s="42"/>
      <c r="M206" s="42"/>
      <c r="N206" s="42"/>
      <c r="O206" s="42"/>
      <c r="P206" s="42"/>
      <c r="Q206" s="42"/>
    </row>
    <row r="207" spans="1:17" s="1" customFormat="1" ht="19.5" customHeight="1" thickBot="1">
      <c r="A207" s="42"/>
      <c r="B207" s="101" t="s">
        <v>5</v>
      </c>
      <c r="C207" s="102" t="s">
        <v>378</v>
      </c>
      <c r="D207" s="103">
        <v>430</v>
      </c>
      <c r="E207" s="61">
        <v>52</v>
      </c>
      <c r="F207" s="104" t="s">
        <v>316</v>
      </c>
      <c r="G207" s="105">
        <f t="shared" si="15"/>
        <v>22360</v>
      </c>
      <c r="H207" s="73">
        <v>0.047</v>
      </c>
      <c r="I207" s="95">
        <f t="shared" si="16"/>
        <v>1050.92</v>
      </c>
      <c r="J207" s="42"/>
      <c r="K207" s="42"/>
      <c r="L207" s="42"/>
      <c r="M207" s="42"/>
      <c r="N207" s="42"/>
      <c r="O207" s="42"/>
      <c r="P207" s="42"/>
      <c r="Q207" s="42"/>
    </row>
    <row r="208" spans="1:17" s="1" customFormat="1" ht="19.5" customHeight="1" thickBot="1">
      <c r="A208" s="42"/>
      <c r="B208" s="52" t="s">
        <v>255</v>
      </c>
      <c r="C208" s="53"/>
      <c r="D208" s="54" t="s">
        <v>0</v>
      </c>
      <c r="E208" s="54" t="s">
        <v>320</v>
      </c>
      <c r="F208" s="54" t="s">
        <v>313</v>
      </c>
      <c r="G208" s="55" t="s">
        <v>222</v>
      </c>
      <c r="H208" s="56" t="s">
        <v>321</v>
      </c>
      <c r="I208" s="57" t="s">
        <v>410</v>
      </c>
      <c r="J208" s="42"/>
      <c r="K208" s="42"/>
      <c r="L208" s="42"/>
      <c r="M208" s="42"/>
      <c r="N208" s="42"/>
      <c r="O208" s="42"/>
      <c r="P208" s="42"/>
      <c r="Q208" s="42"/>
    </row>
    <row r="209" spans="1:17" s="1" customFormat="1" ht="19.5" customHeight="1">
      <c r="A209" s="42"/>
      <c r="B209" s="101" t="s">
        <v>13</v>
      </c>
      <c r="C209" s="102" t="s">
        <v>378</v>
      </c>
      <c r="D209" s="103">
        <v>690</v>
      </c>
      <c r="E209" s="61">
        <v>52</v>
      </c>
      <c r="F209" s="104" t="s">
        <v>316</v>
      </c>
      <c r="G209" s="105">
        <f t="shared" si="15"/>
        <v>35880</v>
      </c>
      <c r="H209" s="73">
        <v>0.047</v>
      </c>
      <c r="I209" s="95">
        <f t="shared" si="16"/>
        <v>1686.36</v>
      </c>
      <c r="J209" s="42"/>
      <c r="K209" s="42"/>
      <c r="L209" s="42"/>
      <c r="M209" s="42"/>
      <c r="N209" s="42"/>
      <c r="O209" s="42"/>
      <c r="P209" s="42"/>
      <c r="Q209" s="42"/>
    </row>
    <row r="210" spans="1:17" s="1" customFormat="1" ht="19.5" customHeight="1">
      <c r="A210" s="42"/>
      <c r="B210" s="101" t="s">
        <v>15</v>
      </c>
      <c r="C210" s="102" t="s">
        <v>378</v>
      </c>
      <c r="D210" s="103">
        <v>520</v>
      </c>
      <c r="E210" s="61">
        <v>52</v>
      </c>
      <c r="F210" s="104" t="s">
        <v>316</v>
      </c>
      <c r="G210" s="105">
        <f t="shared" si="15"/>
        <v>27040</v>
      </c>
      <c r="H210" s="73">
        <v>0.047</v>
      </c>
      <c r="I210" s="95">
        <f t="shared" si="16"/>
        <v>1270.88</v>
      </c>
      <c r="J210" s="42"/>
      <c r="K210" s="42"/>
      <c r="L210" s="42"/>
      <c r="M210" s="42"/>
      <c r="N210" s="42"/>
      <c r="O210" s="42"/>
      <c r="P210" s="42"/>
      <c r="Q210" s="42"/>
    </row>
    <row r="211" spans="1:17" s="1" customFormat="1" ht="19.5" customHeight="1">
      <c r="A211" s="42"/>
      <c r="B211" s="101" t="s">
        <v>6</v>
      </c>
      <c r="C211" s="102" t="s">
        <v>378</v>
      </c>
      <c r="D211" s="103">
        <v>200</v>
      </c>
      <c r="E211" s="61">
        <v>52</v>
      </c>
      <c r="F211" s="104" t="s">
        <v>316</v>
      </c>
      <c r="G211" s="105">
        <f t="shared" si="15"/>
        <v>10400</v>
      </c>
      <c r="H211" s="73">
        <v>0.047</v>
      </c>
      <c r="I211" s="95">
        <f t="shared" si="16"/>
        <v>488.8</v>
      </c>
      <c r="J211" s="42"/>
      <c r="K211" s="42"/>
      <c r="L211" s="42"/>
      <c r="M211" s="42"/>
      <c r="N211" s="42"/>
      <c r="O211" s="42"/>
      <c r="P211" s="42"/>
      <c r="Q211" s="42"/>
    </row>
    <row r="212" spans="1:17" s="1" customFormat="1" ht="19.5" customHeight="1">
      <c r="A212" s="42"/>
      <c r="B212" s="101" t="s">
        <v>19</v>
      </c>
      <c r="C212" s="102" t="s">
        <v>378</v>
      </c>
      <c r="D212" s="103">
        <v>1190</v>
      </c>
      <c r="E212" s="61">
        <v>52</v>
      </c>
      <c r="F212" s="104" t="s">
        <v>316</v>
      </c>
      <c r="G212" s="105">
        <f t="shared" si="15"/>
        <v>61880</v>
      </c>
      <c r="H212" s="73">
        <v>0.047</v>
      </c>
      <c r="I212" s="95">
        <f t="shared" si="16"/>
        <v>2908.36</v>
      </c>
      <c r="J212" s="42"/>
      <c r="K212" s="42"/>
      <c r="L212" s="42"/>
      <c r="M212" s="42"/>
      <c r="N212" s="42"/>
      <c r="O212" s="42"/>
      <c r="P212" s="42"/>
      <c r="Q212" s="42"/>
    </row>
    <row r="213" spans="1:17" s="1" customFormat="1" ht="19.5" customHeight="1">
      <c r="A213" s="42"/>
      <c r="B213" s="101" t="s">
        <v>228</v>
      </c>
      <c r="C213" s="102" t="s">
        <v>378</v>
      </c>
      <c r="D213" s="103">
        <v>1536</v>
      </c>
      <c r="E213" s="61">
        <v>25</v>
      </c>
      <c r="F213" s="104" t="s">
        <v>315</v>
      </c>
      <c r="G213" s="105">
        <f t="shared" si="15"/>
        <v>38400</v>
      </c>
      <c r="H213" s="73">
        <v>0.047</v>
      </c>
      <c r="I213" s="95">
        <f t="shared" si="16"/>
        <v>1804.8</v>
      </c>
      <c r="J213" s="42"/>
      <c r="K213" s="42"/>
      <c r="L213" s="42"/>
      <c r="M213" s="42"/>
      <c r="N213" s="42"/>
      <c r="O213" s="42"/>
      <c r="P213" s="42"/>
      <c r="Q213" s="42"/>
    </row>
    <row r="214" spans="1:17" s="1" customFormat="1" ht="19.5" customHeight="1">
      <c r="A214" s="42"/>
      <c r="B214" s="101" t="s">
        <v>22</v>
      </c>
      <c r="C214" s="102" t="s">
        <v>378</v>
      </c>
      <c r="D214" s="103">
        <v>586</v>
      </c>
      <c r="E214" s="61">
        <v>52</v>
      </c>
      <c r="F214" s="104" t="s">
        <v>316</v>
      </c>
      <c r="G214" s="105">
        <f t="shared" si="15"/>
        <v>30472</v>
      </c>
      <c r="H214" s="73">
        <v>0.047</v>
      </c>
      <c r="I214" s="95">
        <f t="shared" si="16"/>
        <v>1432.184</v>
      </c>
      <c r="J214" s="42"/>
      <c r="K214" s="42"/>
      <c r="L214" s="42"/>
      <c r="M214" s="42"/>
      <c r="N214" s="42"/>
      <c r="O214" s="42"/>
      <c r="P214" s="42"/>
      <c r="Q214" s="42"/>
    </row>
    <row r="215" spans="1:17" s="1" customFormat="1" ht="19.5" customHeight="1">
      <c r="A215" s="42"/>
      <c r="B215" s="101" t="s">
        <v>229</v>
      </c>
      <c r="C215" s="102" t="s">
        <v>378</v>
      </c>
      <c r="D215" s="103">
        <v>54</v>
      </c>
      <c r="E215" s="61">
        <v>26</v>
      </c>
      <c r="F215" s="104" t="s">
        <v>315</v>
      </c>
      <c r="G215" s="105">
        <f t="shared" si="15"/>
        <v>1404</v>
      </c>
      <c r="H215" s="73">
        <v>0.047</v>
      </c>
      <c r="I215" s="95">
        <f t="shared" si="16"/>
        <v>65.988</v>
      </c>
      <c r="J215" s="42"/>
      <c r="K215" s="42"/>
      <c r="L215" s="42"/>
      <c r="M215" s="42"/>
      <c r="N215" s="42"/>
      <c r="O215" s="42"/>
      <c r="P215" s="42"/>
      <c r="Q215" s="42"/>
    </row>
    <row r="216" spans="1:17" s="1" customFormat="1" ht="19.5" customHeight="1">
      <c r="A216" s="42"/>
      <c r="B216" s="101" t="s">
        <v>28</v>
      </c>
      <c r="C216" s="102" t="s">
        <v>378</v>
      </c>
      <c r="D216" s="103">
        <v>4305</v>
      </c>
      <c r="E216" s="61">
        <v>52</v>
      </c>
      <c r="F216" s="104" t="s">
        <v>316</v>
      </c>
      <c r="G216" s="105">
        <f t="shared" si="15"/>
        <v>223860</v>
      </c>
      <c r="H216" s="73">
        <v>0.047</v>
      </c>
      <c r="I216" s="95">
        <f t="shared" si="16"/>
        <v>10521.42</v>
      </c>
      <c r="J216" s="42"/>
      <c r="K216" s="42"/>
      <c r="L216" s="42"/>
      <c r="M216" s="42"/>
      <c r="N216" s="42"/>
      <c r="O216" s="42"/>
      <c r="P216" s="42"/>
      <c r="Q216" s="42"/>
    </row>
    <row r="217" spans="1:17" s="1" customFormat="1" ht="19.5" customHeight="1">
      <c r="A217" s="42"/>
      <c r="B217" s="101" t="s">
        <v>142</v>
      </c>
      <c r="C217" s="102" t="s">
        <v>378</v>
      </c>
      <c r="D217" s="103">
        <v>446</v>
      </c>
      <c r="E217" s="61">
        <v>52</v>
      </c>
      <c r="F217" s="104" t="s">
        <v>316</v>
      </c>
      <c r="G217" s="105">
        <f t="shared" si="15"/>
        <v>23192</v>
      </c>
      <c r="H217" s="73">
        <v>0.047</v>
      </c>
      <c r="I217" s="95">
        <f t="shared" si="16"/>
        <v>1090.0240000000001</v>
      </c>
      <c r="J217" s="42"/>
      <c r="K217" s="42"/>
      <c r="L217" s="42"/>
      <c r="M217" s="42"/>
      <c r="N217" s="42"/>
      <c r="O217" s="42"/>
      <c r="P217" s="42"/>
      <c r="Q217" s="42"/>
    </row>
    <row r="218" spans="1:17" s="1" customFormat="1" ht="19.5" customHeight="1">
      <c r="A218" s="42"/>
      <c r="B218" s="101" t="s">
        <v>34</v>
      </c>
      <c r="C218" s="102" t="s">
        <v>378</v>
      </c>
      <c r="D218" s="103">
        <v>240</v>
      </c>
      <c r="E218" s="61">
        <v>52</v>
      </c>
      <c r="F218" s="104" t="s">
        <v>316</v>
      </c>
      <c r="G218" s="105">
        <f t="shared" si="15"/>
        <v>12480</v>
      </c>
      <c r="H218" s="73">
        <v>0.047</v>
      </c>
      <c r="I218" s="95">
        <f t="shared" si="16"/>
        <v>586.56</v>
      </c>
      <c r="J218" s="42"/>
      <c r="K218" s="42"/>
      <c r="L218" s="42"/>
      <c r="M218" s="42"/>
      <c r="N218" s="42"/>
      <c r="O218" s="42"/>
      <c r="P218" s="42"/>
      <c r="Q218" s="42"/>
    </row>
    <row r="219" spans="1:17" s="1" customFormat="1" ht="19.5" customHeight="1">
      <c r="A219" s="42"/>
      <c r="B219" s="101" t="s">
        <v>44</v>
      </c>
      <c r="C219" s="102" t="s">
        <v>378</v>
      </c>
      <c r="D219" s="103">
        <v>2060</v>
      </c>
      <c r="E219" s="61">
        <v>52</v>
      </c>
      <c r="F219" s="104" t="s">
        <v>316</v>
      </c>
      <c r="G219" s="105">
        <f t="shared" si="15"/>
        <v>107120</v>
      </c>
      <c r="H219" s="73">
        <v>0.047</v>
      </c>
      <c r="I219" s="95">
        <f t="shared" si="16"/>
        <v>5034.64</v>
      </c>
      <c r="J219" s="42"/>
      <c r="K219" s="42"/>
      <c r="L219" s="42"/>
      <c r="M219" s="42"/>
      <c r="N219" s="42"/>
      <c r="O219" s="42"/>
      <c r="P219" s="42"/>
      <c r="Q219" s="42"/>
    </row>
    <row r="220" spans="1:17" s="1" customFormat="1" ht="19.5" customHeight="1">
      <c r="A220" s="42"/>
      <c r="B220" s="101" t="s">
        <v>238</v>
      </c>
      <c r="C220" s="102" t="s">
        <v>378</v>
      </c>
      <c r="D220" s="103">
        <v>187</v>
      </c>
      <c r="E220" s="61">
        <v>52</v>
      </c>
      <c r="F220" s="104" t="s">
        <v>316</v>
      </c>
      <c r="G220" s="105">
        <f t="shared" si="15"/>
        <v>9724</v>
      </c>
      <c r="H220" s="73">
        <v>0.047</v>
      </c>
      <c r="I220" s="95">
        <f t="shared" si="16"/>
        <v>457.028</v>
      </c>
      <c r="J220" s="42"/>
      <c r="K220" s="42"/>
      <c r="L220" s="42"/>
      <c r="M220" s="42"/>
      <c r="N220" s="42"/>
      <c r="O220" s="42"/>
      <c r="P220" s="42"/>
      <c r="Q220" s="42"/>
    </row>
    <row r="221" spans="1:17" s="1" customFormat="1" ht="19.5" customHeight="1">
      <c r="A221" s="42"/>
      <c r="B221" s="101" t="s">
        <v>53</v>
      </c>
      <c r="C221" s="102" t="s">
        <v>378</v>
      </c>
      <c r="D221" s="103">
        <v>599</v>
      </c>
      <c r="E221" s="61">
        <v>52</v>
      </c>
      <c r="F221" s="104" t="s">
        <v>316</v>
      </c>
      <c r="G221" s="105">
        <f t="shared" si="15"/>
        <v>31148</v>
      </c>
      <c r="H221" s="73">
        <v>0.047</v>
      </c>
      <c r="I221" s="95">
        <f t="shared" si="16"/>
        <v>1463.956</v>
      </c>
      <c r="J221" s="42"/>
      <c r="K221" s="42"/>
      <c r="L221" s="42"/>
      <c r="M221" s="42"/>
      <c r="N221" s="42"/>
      <c r="O221" s="42"/>
      <c r="P221" s="42"/>
      <c r="Q221" s="42"/>
    </row>
    <row r="222" spans="1:17" s="1" customFormat="1" ht="19.5" customHeight="1">
      <c r="A222" s="42"/>
      <c r="B222" s="101" t="s">
        <v>8</v>
      </c>
      <c r="C222" s="102" t="s">
        <v>378</v>
      </c>
      <c r="D222" s="103">
        <v>103</v>
      </c>
      <c r="E222" s="61">
        <v>25</v>
      </c>
      <c r="F222" s="104" t="s">
        <v>315</v>
      </c>
      <c r="G222" s="105">
        <f t="shared" si="15"/>
        <v>2575</v>
      </c>
      <c r="H222" s="73">
        <v>0.047</v>
      </c>
      <c r="I222" s="95">
        <f t="shared" si="16"/>
        <v>121.025</v>
      </c>
      <c r="J222" s="42"/>
      <c r="K222" s="42"/>
      <c r="L222" s="42"/>
      <c r="M222" s="42"/>
      <c r="N222" s="42"/>
      <c r="O222" s="42"/>
      <c r="P222" s="42"/>
      <c r="Q222" s="42"/>
    </row>
    <row r="223" spans="1:17" s="1" customFormat="1" ht="19.5" customHeight="1">
      <c r="A223" s="42"/>
      <c r="B223" s="101" t="s">
        <v>20</v>
      </c>
      <c r="C223" s="102" t="s">
        <v>378</v>
      </c>
      <c r="D223" s="103">
        <v>100</v>
      </c>
      <c r="E223" s="61">
        <v>25</v>
      </c>
      <c r="F223" s="104" t="s">
        <v>315</v>
      </c>
      <c r="G223" s="105">
        <f t="shared" si="15"/>
        <v>2500</v>
      </c>
      <c r="H223" s="73">
        <v>0.047</v>
      </c>
      <c r="I223" s="95">
        <f t="shared" si="16"/>
        <v>117.5</v>
      </c>
      <c r="J223" s="42"/>
      <c r="K223" s="42"/>
      <c r="L223" s="42"/>
      <c r="M223" s="42"/>
      <c r="N223" s="42"/>
      <c r="O223" s="42"/>
      <c r="P223" s="42"/>
      <c r="Q223" s="42"/>
    </row>
    <row r="224" spans="1:17" s="1" customFormat="1" ht="19.5" customHeight="1">
      <c r="A224" s="42"/>
      <c r="B224" s="101" t="s">
        <v>32</v>
      </c>
      <c r="C224" s="102" t="s">
        <v>378</v>
      </c>
      <c r="D224" s="103">
        <v>2550</v>
      </c>
      <c r="E224" s="61">
        <v>26</v>
      </c>
      <c r="F224" s="104" t="s">
        <v>315</v>
      </c>
      <c r="G224" s="105">
        <f t="shared" si="15"/>
        <v>66300</v>
      </c>
      <c r="H224" s="73">
        <v>0.047</v>
      </c>
      <c r="I224" s="95">
        <f t="shared" si="16"/>
        <v>3116.1</v>
      </c>
      <c r="J224" s="42"/>
      <c r="K224" s="42"/>
      <c r="L224" s="42"/>
      <c r="M224" s="42"/>
      <c r="N224" s="42"/>
      <c r="O224" s="42"/>
      <c r="P224" s="42"/>
      <c r="Q224" s="42"/>
    </row>
    <row r="225" spans="1:17" s="1" customFormat="1" ht="19.5" customHeight="1">
      <c r="A225" s="42"/>
      <c r="B225" s="101" t="s">
        <v>43</v>
      </c>
      <c r="C225" s="102" t="s">
        <v>378</v>
      </c>
      <c r="D225" s="103">
        <v>379</v>
      </c>
      <c r="E225" s="61">
        <v>12</v>
      </c>
      <c r="F225" s="104" t="s">
        <v>314</v>
      </c>
      <c r="G225" s="105">
        <f t="shared" si="15"/>
        <v>4548</v>
      </c>
      <c r="H225" s="73">
        <v>0.047</v>
      </c>
      <c r="I225" s="95">
        <f t="shared" si="16"/>
        <v>213.756</v>
      </c>
      <c r="J225" s="42"/>
      <c r="K225" s="42"/>
      <c r="L225" s="42"/>
      <c r="M225" s="42"/>
      <c r="N225" s="42"/>
      <c r="O225" s="42"/>
      <c r="P225" s="42"/>
      <c r="Q225" s="42"/>
    </row>
    <row r="226" spans="1:17" s="1" customFormat="1" ht="19.5" customHeight="1">
      <c r="A226" s="42"/>
      <c r="B226" s="101" t="s">
        <v>46</v>
      </c>
      <c r="C226" s="102" t="s">
        <v>378</v>
      </c>
      <c r="D226" s="103">
        <v>70</v>
      </c>
      <c r="E226" s="61">
        <v>26</v>
      </c>
      <c r="F226" s="104" t="s">
        <v>455</v>
      </c>
      <c r="G226" s="105">
        <f t="shared" si="15"/>
        <v>1820</v>
      </c>
      <c r="H226" s="73">
        <v>0.047</v>
      </c>
      <c r="I226" s="95">
        <f t="shared" si="16"/>
        <v>85.54</v>
      </c>
      <c r="J226" s="42"/>
      <c r="K226" s="42"/>
      <c r="L226" s="42"/>
      <c r="M226" s="42"/>
      <c r="N226" s="42"/>
      <c r="O226" s="42"/>
      <c r="P226" s="42"/>
      <c r="Q226" s="42"/>
    </row>
    <row r="227" spans="1:17" s="1" customFormat="1" ht="19.5" customHeight="1">
      <c r="A227" s="42"/>
      <c r="B227" s="101" t="s">
        <v>3</v>
      </c>
      <c r="C227" s="102" t="s">
        <v>378</v>
      </c>
      <c r="D227" s="103">
        <v>114</v>
      </c>
      <c r="E227" s="61">
        <v>12</v>
      </c>
      <c r="F227" s="104" t="s">
        <v>314</v>
      </c>
      <c r="G227" s="105">
        <f t="shared" si="15"/>
        <v>1368</v>
      </c>
      <c r="H227" s="73">
        <v>0.047</v>
      </c>
      <c r="I227" s="95">
        <f t="shared" si="16"/>
        <v>64.296</v>
      </c>
      <c r="J227" s="42"/>
      <c r="K227" s="42"/>
      <c r="L227" s="42"/>
      <c r="M227" s="42"/>
      <c r="N227" s="42"/>
      <c r="O227" s="42"/>
      <c r="P227" s="42"/>
      <c r="Q227" s="42"/>
    </row>
    <row r="228" spans="1:17" s="1" customFormat="1" ht="19.5" customHeight="1">
      <c r="A228" s="42"/>
      <c r="B228" s="101" t="s">
        <v>237</v>
      </c>
      <c r="C228" s="102" t="s">
        <v>378</v>
      </c>
      <c r="D228" s="103">
        <v>81</v>
      </c>
      <c r="E228" s="61">
        <v>0</v>
      </c>
      <c r="F228" s="104" t="s">
        <v>314</v>
      </c>
      <c r="G228" s="105">
        <f t="shared" si="15"/>
        <v>0</v>
      </c>
      <c r="H228" s="73">
        <v>0.047</v>
      </c>
      <c r="I228" s="95">
        <f t="shared" si="16"/>
        <v>0</v>
      </c>
      <c r="J228" s="42"/>
      <c r="K228" s="42"/>
      <c r="L228" s="42"/>
      <c r="M228" s="42"/>
      <c r="N228" s="42"/>
      <c r="O228" s="42"/>
      <c r="P228" s="42"/>
      <c r="Q228" s="42"/>
    </row>
    <row r="229" spans="1:17" s="1" customFormat="1" ht="19.5" customHeight="1" thickBot="1">
      <c r="A229" s="42"/>
      <c r="B229" s="101" t="s">
        <v>48</v>
      </c>
      <c r="C229" s="102" t="s">
        <v>378</v>
      </c>
      <c r="D229" s="103">
        <v>452</v>
      </c>
      <c r="E229" s="61">
        <v>12</v>
      </c>
      <c r="F229" s="104" t="s">
        <v>314</v>
      </c>
      <c r="G229" s="105">
        <f t="shared" si="15"/>
        <v>5424</v>
      </c>
      <c r="H229" s="73">
        <v>0.047</v>
      </c>
      <c r="I229" s="95">
        <f t="shared" si="16"/>
        <v>254.928</v>
      </c>
      <c r="J229" s="42"/>
      <c r="K229" s="42"/>
      <c r="L229" s="42"/>
      <c r="M229" s="42"/>
      <c r="N229" s="42"/>
      <c r="O229" s="42"/>
      <c r="P229" s="42"/>
      <c r="Q229" s="42"/>
    </row>
    <row r="230" spans="1:17" s="1" customFormat="1" ht="19.5" customHeight="1" thickBot="1">
      <c r="A230" s="42"/>
      <c r="B230" s="52" t="s">
        <v>379</v>
      </c>
      <c r="C230" s="53"/>
      <c r="D230" s="80">
        <f>SUM(D205:D229)</f>
        <v>19097</v>
      </c>
      <c r="E230" s="81"/>
      <c r="F230" s="81"/>
      <c r="G230" s="106">
        <f>SUM(G205:G229)</f>
        <v>949215</v>
      </c>
      <c r="H230" s="107"/>
      <c r="I230" s="84">
        <f>SUM(I205:I229)</f>
        <v>44613.104999999996</v>
      </c>
      <c r="J230" s="85"/>
      <c r="K230" s="49"/>
      <c r="L230" s="86"/>
      <c r="M230" s="85"/>
      <c r="N230" s="42"/>
      <c r="O230" s="42"/>
      <c r="P230" s="42"/>
      <c r="Q230" s="42"/>
    </row>
    <row r="231" spans="1:17" s="1" customFormat="1" ht="19.5" customHeight="1">
      <c r="A231" s="42"/>
      <c r="B231" s="44"/>
      <c r="C231" s="44"/>
      <c r="D231" s="87"/>
      <c r="E231" s="88"/>
      <c r="F231" s="88"/>
      <c r="G231" s="85"/>
      <c r="H231" s="47"/>
      <c r="I231" s="45"/>
      <c r="J231" s="42"/>
      <c r="K231" s="42"/>
      <c r="L231" s="42"/>
      <c r="M231" s="42"/>
      <c r="N231" s="42"/>
      <c r="O231" s="42"/>
      <c r="P231" s="42"/>
      <c r="Q231" s="42"/>
    </row>
    <row r="232" spans="1:17" s="1" customFormat="1" ht="19.5" customHeight="1">
      <c r="A232" s="42"/>
      <c r="B232" s="42"/>
      <c r="C232" s="42"/>
      <c r="D232" s="42"/>
      <c r="E232" s="42"/>
      <c r="F232" s="42"/>
      <c r="G232" s="42"/>
      <c r="H232" s="98"/>
      <c r="I232" s="42"/>
      <c r="J232" s="42"/>
      <c r="K232" s="42"/>
      <c r="L232" s="42"/>
      <c r="M232" s="42"/>
      <c r="N232" s="42"/>
      <c r="O232" s="42"/>
      <c r="P232" s="42"/>
      <c r="Q232" s="42"/>
    </row>
    <row r="233" spans="1:34" s="1" customFormat="1" ht="19.5" customHeight="1">
      <c r="A233" s="42"/>
      <c r="B233" s="42"/>
      <c r="C233" s="42"/>
      <c r="D233" s="42"/>
      <c r="E233" s="42"/>
      <c r="F233" s="42"/>
      <c r="G233" s="42"/>
      <c r="H233" s="98"/>
      <c r="I233" s="42"/>
      <c r="J233" s="48"/>
      <c r="K233" s="49"/>
      <c r="L233" s="44"/>
      <c r="M233" s="51"/>
      <c r="N233" s="42"/>
      <c r="O233" s="43"/>
      <c r="P233" s="43"/>
      <c r="Q233" s="43"/>
      <c r="R233" s="10"/>
      <c r="S233" s="10"/>
      <c r="T233" s="10"/>
      <c r="U233" s="10"/>
      <c r="V233" s="10"/>
      <c r="W233" s="10"/>
      <c r="X233" s="10"/>
      <c r="Y233" s="10"/>
      <c r="Z233" s="10"/>
      <c r="AA233" s="10"/>
      <c r="AB233" s="10"/>
      <c r="AC233" s="10"/>
      <c r="AD233" s="10"/>
      <c r="AE233" s="10"/>
      <c r="AF233" s="10"/>
      <c r="AG233" s="10"/>
      <c r="AH233" s="10"/>
    </row>
    <row r="234" spans="1:34" s="1" customFormat="1" ht="19.5" customHeight="1">
      <c r="A234" s="42"/>
      <c r="B234" s="44" t="s">
        <v>431</v>
      </c>
      <c r="C234" s="43"/>
      <c r="D234" s="44" t="s">
        <v>417</v>
      </c>
      <c r="E234" s="45"/>
      <c r="F234" s="45"/>
      <c r="G234" s="46"/>
      <c r="H234" s="47"/>
      <c r="I234" s="43"/>
      <c r="J234" s="48"/>
      <c r="K234" s="49"/>
      <c r="L234" s="44"/>
      <c r="M234" s="51"/>
      <c r="N234" s="42"/>
      <c r="O234" s="43"/>
      <c r="P234" s="43"/>
      <c r="Q234" s="43"/>
      <c r="R234" s="10"/>
      <c r="S234" s="10"/>
      <c r="T234" s="10"/>
      <c r="U234" s="10"/>
      <c r="V234" s="10"/>
      <c r="W234" s="10"/>
      <c r="X234" s="10"/>
      <c r="Y234" s="10"/>
      <c r="Z234" s="10"/>
      <c r="AA234" s="10"/>
      <c r="AB234" s="10"/>
      <c r="AC234" s="10"/>
      <c r="AD234" s="10"/>
      <c r="AE234" s="10"/>
      <c r="AF234" s="10"/>
      <c r="AG234" s="10"/>
      <c r="AH234" s="10"/>
    </row>
    <row r="235" spans="1:28" s="1" customFormat="1" ht="19.5" customHeight="1" thickBot="1">
      <c r="A235" s="42"/>
      <c r="B235" s="43"/>
      <c r="C235" s="43"/>
      <c r="D235" s="44"/>
      <c r="E235" s="45"/>
      <c r="F235" s="45"/>
      <c r="G235" s="46"/>
      <c r="H235" s="47"/>
      <c r="I235" s="43"/>
      <c r="J235" s="43"/>
      <c r="K235" s="43"/>
      <c r="L235" s="43"/>
      <c r="M235" s="43"/>
      <c r="N235" s="43"/>
      <c r="O235" s="43"/>
      <c r="P235" s="43"/>
      <c r="Q235" s="43"/>
      <c r="R235" s="10"/>
      <c r="S235" s="10"/>
      <c r="T235" s="10"/>
      <c r="U235" s="10"/>
      <c r="V235" s="10"/>
      <c r="W235" s="10"/>
      <c r="X235" s="10"/>
      <c r="Y235" s="10"/>
      <c r="Z235" s="10"/>
      <c r="AA235" s="10"/>
      <c r="AB235" s="10"/>
    </row>
    <row r="236" spans="1:17" s="1" customFormat="1" ht="19.5" customHeight="1" thickBot="1">
      <c r="A236" s="42"/>
      <c r="B236" s="52" t="s">
        <v>255</v>
      </c>
      <c r="C236" s="53"/>
      <c r="D236" s="54" t="s">
        <v>0</v>
      </c>
      <c r="E236" s="54" t="s">
        <v>320</v>
      </c>
      <c r="F236" s="108" t="s">
        <v>313</v>
      </c>
      <c r="G236" s="109" t="s">
        <v>222</v>
      </c>
      <c r="H236" s="56" t="s">
        <v>321</v>
      </c>
      <c r="I236" s="57" t="s">
        <v>410</v>
      </c>
      <c r="J236" s="42"/>
      <c r="K236" s="42"/>
      <c r="L236" s="42"/>
      <c r="M236" s="42"/>
      <c r="N236" s="42"/>
      <c r="O236" s="42"/>
      <c r="P236" s="42"/>
      <c r="Q236" s="42"/>
    </row>
    <row r="237" spans="1:17" s="1" customFormat="1" ht="19.5" customHeight="1">
      <c r="A237" s="42"/>
      <c r="B237" s="65" t="s">
        <v>351</v>
      </c>
      <c r="C237" s="71" t="s">
        <v>374</v>
      </c>
      <c r="D237" s="71">
        <v>1400</v>
      </c>
      <c r="E237" s="96">
        <v>8</v>
      </c>
      <c r="F237" s="232" t="s">
        <v>444</v>
      </c>
      <c r="G237" s="62">
        <f aca="true" t="shared" si="17" ref="G237:G266">D237*E237</f>
        <v>11200</v>
      </c>
      <c r="H237" s="63">
        <v>0.1</v>
      </c>
      <c r="I237" s="64">
        <f aca="true" t="shared" si="18" ref="I237:I266">G237*H237</f>
        <v>1120</v>
      </c>
      <c r="J237" s="42"/>
      <c r="K237" s="42"/>
      <c r="L237" s="42"/>
      <c r="M237" s="42"/>
      <c r="N237" s="42"/>
      <c r="O237" s="42"/>
      <c r="P237" s="42"/>
      <c r="Q237" s="42"/>
    </row>
    <row r="238" spans="1:17" s="1" customFormat="1" ht="19.5" customHeight="1">
      <c r="A238" s="42"/>
      <c r="B238" s="65" t="s">
        <v>510</v>
      </c>
      <c r="C238" s="71" t="s">
        <v>374</v>
      </c>
      <c r="D238" s="71">
        <v>835</v>
      </c>
      <c r="E238" s="96">
        <v>10</v>
      </c>
      <c r="F238" s="232" t="s">
        <v>314</v>
      </c>
      <c r="G238" s="69">
        <f t="shared" si="17"/>
        <v>8350</v>
      </c>
      <c r="H238" s="63">
        <v>0.1</v>
      </c>
      <c r="I238" s="64">
        <f t="shared" si="18"/>
        <v>835</v>
      </c>
      <c r="J238" s="42"/>
      <c r="K238" s="42"/>
      <c r="L238" s="42"/>
      <c r="M238" s="42"/>
      <c r="N238" s="42"/>
      <c r="O238" s="42"/>
      <c r="P238" s="42"/>
      <c r="Q238" s="42"/>
    </row>
    <row r="239" spans="1:17" s="1" customFormat="1" ht="19.5" customHeight="1">
      <c r="A239" s="42"/>
      <c r="B239" s="65" t="s">
        <v>344</v>
      </c>
      <c r="C239" s="71" t="s">
        <v>374</v>
      </c>
      <c r="D239" s="71">
        <v>1375</v>
      </c>
      <c r="E239" s="96">
        <v>0</v>
      </c>
      <c r="F239" s="232" t="s">
        <v>314</v>
      </c>
      <c r="G239" s="69">
        <f t="shared" si="17"/>
        <v>0</v>
      </c>
      <c r="H239" s="63">
        <v>0.1</v>
      </c>
      <c r="I239" s="64">
        <f t="shared" si="18"/>
        <v>0</v>
      </c>
      <c r="J239" s="42"/>
      <c r="K239" s="42"/>
      <c r="L239" s="42"/>
      <c r="M239" s="42"/>
      <c r="N239" s="42"/>
      <c r="O239" s="42"/>
      <c r="P239" s="42"/>
      <c r="Q239" s="42"/>
    </row>
    <row r="240" spans="1:17" s="1" customFormat="1" ht="19.5" customHeight="1">
      <c r="A240" s="42"/>
      <c r="B240" s="65" t="s">
        <v>132</v>
      </c>
      <c r="C240" s="71" t="s">
        <v>374</v>
      </c>
      <c r="D240" s="71">
        <v>1385</v>
      </c>
      <c r="E240" s="96">
        <v>4</v>
      </c>
      <c r="F240" s="104" t="s">
        <v>375</v>
      </c>
      <c r="G240" s="69">
        <f t="shared" si="17"/>
        <v>5540</v>
      </c>
      <c r="H240" s="63">
        <v>0.1</v>
      </c>
      <c r="I240" s="64">
        <f t="shared" si="18"/>
        <v>554</v>
      </c>
      <c r="J240" s="42"/>
      <c r="K240" s="42"/>
      <c r="L240" s="42"/>
      <c r="M240" s="42"/>
      <c r="N240" s="42"/>
      <c r="O240" s="42"/>
      <c r="P240" s="42"/>
      <c r="Q240" s="42"/>
    </row>
    <row r="241" spans="1:17" s="1" customFormat="1" ht="19.5" customHeight="1">
      <c r="A241" s="42"/>
      <c r="B241" s="65" t="s">
        <v>146</v>
      </c>
      <c r="C241" s="71" t="s">
        <v>374</v>
      </c>
      <c r="D241" s="71">
        <v>487</v>
      </c>
      <c r="E241" s="96">
        <v>4</v>
      </c>
      <c r="F241" s="104" t="s">
        <v>375</v>
      </c>
      <c r="G241" s="69">
        <f t="shared" si="17"/>
        <v>1948</v>
      </c>
      <c r="H241" s="63">
        <v>0.1</v>
      </c>
      <c r="I241" s="64">
        <f t="shared" si="18"/>
        <v>194.8</v>
      </c>
      <c r="J241" s="42"/>
      <c r="K241" s="42"/>
      <c r="L241" s="42"/>
      <c r="M241" s="42"/>
      <c r="N241" s="42"/>
      <c r="O241" s="42"/>
      <c r="P241" s="42"/>
      <c r="Q241" s="42"/>
    </row>
    <row r="242" spans="1:17" s="1" customFormat="1" ht="19.5" customHeight="1">
      <c r="A242" s="42"/>
      <c r="B242" s="65" t="s">
        <v>496</v>
      </c>
      <c r="C242" s="71" t="s">
        <v>374</v>
      </c>
      <c r="D242" s="71">
        <v>1470</v>
      </c>
      <c r="E242" s="96">
        <v>4</v>
      </c>
      <c r="F242" s="104" t="s">
        <v>375</v>
      </c>
      <c r="G242" s="69">
        <f t="shared" si="17"/>
        <v>5880</v>
      </c>
      <c r="H242" s="63">
        <v>0.1</v>
      </c>
      <c r="I242" s="64">
        <f t="shared" si="18"/>
        <v>588</v>
      </c>
      <c r="J242" s="42"/>
      <c r="K242" s="42"/>
      <c r="L242" s="42"/>
      <c r="M242" s="42"/>
      <c r="N242" s="42"/>
      <c r="O242" s="42"/>
      <c r="P242" s="42"/>
      <c r="Q242" s="42"/>
    </row>
    <row r="243" spans="1:17" s="1" customFormat="1" ht="19.5" customHeight="1">
      <c r="A243" s="42"/>
      <c r="B243" s="65" t="s">
        <v>337</v>
      </c>
      <c r="C243" s="71" t="s">
        <v>374</v>
      </c>
      <c r="D243" s="71">
        <v>992</v>
      </c>
      <c r="E243" s="96">
        <v>4</v>
      </c>
      <c r="F243" s="104" t="s">
        <v>375</v>
      </c>
      <c r="G243" s="69">
        <f t="shared" si="17"/>
        <v>3968</v>
      </c>
      <c r="H243" s="63">
        <v>0.1</v>
      </c>
      <c r="I243" s="64">
        <f t="shared" si="18"/>
        <v>396.8</v>
      </c>
      <c r="J243" s="42"/>
      <c r="K243" s="42"/>
      <c r="L243" s="42"/>
      <c r="M243" s="42"/>
      <c r="N243" s="42"/>
      <c r="O243" s="42"/>
      <c r="P243" s="42"/>
      <c r="Q243" s="42"/>
    </row>
    <row r="244" spans="1:17" s="1" customFormat="1" ht="19.5" customHeight="1">
      <c r="A244" s="42"/>
      <c r="B244" s="65" t="s">
        <v>338</v>
      </c>
      <c r="C244" s="71" t="s">
        <v>374</v>
      </c>
      <c r="D244" s="71">
        <v>2312</v>
      </c>
      <c r="E244" s="96">
        <v>4</v>
      </c>
      <c r="F244" s="104" t="s">
        <v>375</v>
      </c>
      <c r="G244" s="69">
        <f t="shared" si="17"/>
        <v>9248</v>
      </c>
      <c r="H244" s="63">
        <v>0.1</v>
      </c>
      <c r="I244" s="64">
        <f t="shared" si="18"/>
        <v>924.8000000000001</v>
      </c>
      <c r="J244" s="42"/>
      <c r="K244" s="42"/>
      <c r="L244" s="42"/>
      <c r="M244" s="42"/>
      <c r="N244" s="42"/>
      <c r="O244" s="42"/>
      <c r="P244" s="42"/>
      <c r="Q244" s="42"/>
    </row>
    <row r="245" spans="1:17" s="1" customFormat="1" ht="19.5" customHeight="1">
      <c r="A245" s="42"/>
      <c r="B245" s="65" t="s">
        <v>339</v>
      </c>
      <c r="C245" s="71" t="s">
        <v>374</v>
      </c>
      <c r="D245" s="71">
        <v>688</v>
      </c>
      <c r="E245" s="96">
        <v>4</v>
      </c>
      <c r="F245" s="104" t="s">
        <v>375</v>
      </c>
      <c r="G245" s="69">
        <f t="shared" si="17"/>
        <v>2752</v>
      </c>
      <c r="H245" s="63">
        <v>0.1</v>
      </c>
      <c r="I245" s="64">
        <f t="shared" si="18"/>
        <v>275.2</v>
      </c>
      <c r="J245" s="42"/>
      <c r="K245" s="42"/>
      <c r="L245" s="42"/>
      <c r="M245" s="42"/>
      <c r="N245" s="42"/>
      <c r="O245" s="42"/>
      <c r="P245" s="42"/>
      <c r="Q245" s="42"/>
    </row>
    <row r="246" spans="1:17" s="1" customFormat="1" ht="19.5" customHeight="1">
      <c r="A246" s="42"/>
      <c r="B246" s="65" t="s">
        <v>334</v>
      </c>
      <c r="C246" s="71" t="s">
        <v>374</v>
      </c>
      <c r="D246" s="71">
        <v>756</v>
      </c>
      <c r="E246" s="96">
        <v>4</v>
      </c>
      <c r="F246" s="104" t="s">
        <v>375</v>
      </c>
      <c r="G246" s="69">
        <f t="shared" si="17"/>
        <v>3024</v>
      </c>
      <c r="H246" s="63">
        <v>0.1</v>
      </c>
      <c r="I246" s="64">
        <f t="shared" si="18"/>
        <v>302.40000000000003</v>
      </c>
      <c r="J246" s="42"/>
      <c r="K246" s="42"/>
      <c r="L246" s="42"/>
      <c r="M246" s="42"/>
      <c r="N246" s="42"/>
      <c r="O246" s="42"/>
      <c r="P246" s="42"/>
      <c r="Q246" s="42"/>
    </row>
    <row r="247" spans="1:17" s="1" customFormat="1" ht="19.5" customHeight="1">
      <c r="A247" s="42"/>
      <c r="B247" s="65" t="s">
        <v>340</v>
      </c>
      <c r="C247" s="71" t="s">
        <v>374</v>
      </c>
      <c r="D247" s="71">
        <v>4872</v>
      </c>
      <c r="E247" s="96">
        <v>4</v>
      </c>
      <c r="F247" s="104" t="s">
        <v>375</v>
      </c>
      <c r="G247" s="69">
        <f t="shared" si="17"/>
        <v>19488</v>
      </c>
      <c r="H247" s="63">
        <v>0.1</v>
      </c>
      <c r="I247" s="64">
        <f t="shared" si="18"/>
        <v>1948.8000000000002</v>
      </c>
      <c r="J247" s="42"/>
      <c r="K247" s="42"/>
      <c r="L247" s="42"/>
      <c r="M247" s="42"/>
      <c r="N247" s="42"/>
      <c r="O247" s="42"/>
      <c r="P247" s="42"/>
      <c r="Q247" s="42"/>
    </row>
    <row r="248" spans="1:17" s="1" customFormat="1" ht="19.5" customHeight="1">
      <c r="A248" s="42"/>
      <c r="B248" s="65" t="s">
        <v>376</v>
      </c>
      <c r="C248" s="71" t="s">
        <v>374</v>
      </c>
      <c r="D248" s="71">
        <v>912</v>
      </c>
      <c r="E248" s="96">
        <v>4</v>
      </c>
      <c r="F248" s="104" t="s">
        <v>375</v>
      </c>
      <c r="G248" s="69">
        <f t="shared" si="17"/>
        <v>3648</v>
      </c>
      <c r="H248" s="63">
        <v>0.1</v>
      </c>
      <c r="I248" s="64">
        <f t="shared" si="18"/>
        <v>364.8</v>
      </c>
      <c r="J248" s="42"/>
      <c r="K248" s="42"/>
      <c r="L248" s="42"/>
      <c r="M248" s="42"/>
      <c r="N248" s="42"/>
      <c r="O248" s="42"/>
      <c r="P248" s="42"/>
      <c r="Q248" s="42"/>
    </row>
    <row r="249" spans="1:17" s="1" customFormat="1" ht="19.5" customHeight="1">
      <c r="A249" s="42"/>
      <c r="B249" s="65" t="s">
        <v>341</v>
      </c>
      <c r="C249" s="71" t="s">
        <v>374</v>
      </c>
      <c r="D249" s="71">
        <v>1010</v>
      </c>
      <c r="E249" s="96">
        <v>4</v>
      </c>
      <c r="F249" s="104" t="s">
        <v>375</v>
      </c>
      <c r="G249" s="69">
        <f t="shared" si="17"/>
        <v>4040</v>
      </c>
      <c r="H249" s="63">
        <v>0.1</v>
      </c>
      <c r="I249" s="64">
        <f t="shared" si="18"/>
        <v>404</v>
      </c>
      <c r="J249" s="42"/>
      <c r="K249" s="42"/>
      <c r="L249" s="42"/>
      <c r="M249" s="42"/>
      <c r="N249" s="42"/>
      <c r="O249" s="42"/>
      <c r="P249" s="42"/>
      <c r="Q249" s="42"/>
    </row>
    <row r="250" spans="1:17" s="1" customFormat="1" ht="19.5" customHeight="1">
      <c r="A250" s="42"/>
      <c r="B250" s="65" t="s">
        <v>335</v>
      </c>
      <c r="C250" s="71" t="s">
        <v>374</v>
      </c>
      <c r="D250" s="71">
        <v>658</v>
      </c>
      <c r="E250" s="96">
        <v>4</v>
      </c>
      <c r="F250" s="104" t="s">
        <v>375</v>
      </c>
      <c r="G250" s="69">
        <f t="shared" si="17"/>
        <v>2632</v>
      </c>
      <c r="H250" s="63">
        <v>0.1</v>
      </c>
      <c r="I250" s="64">
        <f t="shared" si="18"/>
        <v>263.2</v>
      </c>
      <c r="J250" s="42"/>
      <c r="K250" s="42"/>
      <c r="L250" s="42"/>
      <c r="M250" s="42"/>
      <c r="N250" s="42"/>
      <c r="O250" s="42"/>
      <c r="P250" s="42"/>
      <c r="Q250" s="42"/>
    </row>
    <row r="251" spans="1:17" s="1" customFormat="1" ht="19.5" customHeight="1">
      <c r="A251" s="42"/>
      <c r="B251" s="65" t="s">
        <v>342</v>
      </c>
      <c r="C251" s="71" t="s">
        <v>374</v>
      </c>
      <c r="D251" s="71">
        <v>1013</v>
      </c>
      <c r="E251" s="96">
        <v>4</v>
      </c>
      <c r="F251" s="104" t="s">
        <v>375</v>
      </c>
      <c r="G251" s="69">
        <f t="shared" si="17"/>
        <v>4052</v>
      </c>
      <c r="H251" s="63">
        <v>0.1</v>
      </c>
      <c r="I251" s="64">
        <f t="shared" si="18"/>
        <v>405.20000000000005</v>
      </c>
      <c r="J251" s="42"/>
      <c r="K251" s="42"/>
      <c r="L251" s="42"/>
      <c r="M251" s="42"/>
      <c r="N251" s="42"/>
      <c r="O251" s="42"/>
      <c r="P251" s="42"/>
      <c r="Q251" s="42"/>
    </row>
    <row r="252" spans="1:17" s="1" customFormat="1" ht="19.5" customHeight="1">
      <c r="A252" s="42"/>
      <c r="B252" s="65" t="s">
        <v>336</v>
      </c>
      <c r="C252" s="71" t="s">
        <v>374</v>
      </c>
      <c r="D252" s="71">
        <v>816</v>
      </c>
      <c r="E252" s="96">
        <v>4</v>
      </c>
      <c r="F252" s="110" t="s">
        <v>375</v>
      </c>
      <c r="G252" s="69">
        <f t="shared" si="17"/>
        <v>3264</v>
      </c>
      <c r="H252" s="63">
        <v>0.1</v>
      </c>
      <c r="I252" s="64">
        <f t="shared" si="18"/>
        <v>326.40000000000003</v>
      </c>
      <c r="J252" s="42"/>
      <c r="K252" s="42"/>
      <c r="L252" s="42"/>
      <c r="M252" s="42"/>
      <c r="N252" s="42"/>
      <c r="O252" s="42"/>
      <c r="P252" s="42"/>
      <c r="Q252" s="42"/>
    </row>
    <row r="253" spans="1:17" s="1" customFormat="1" ht="19.5" customHeight="1">
      <c r="A253" s="42"/>
      <c r="B253" s="65" t="s">
        <v>343</v>
      </c>
      <c r="C253" s="71" t="s">
        <v>374</v>
      </c>
      <c r="D253" s="71">
        <v>1280</v>
      </c>
      <c r="E253" s="96">
        <v>4</v>
      </c>
      <c r="F253" s="104" t="s">
        <v>375</v>
      </c>
      <c r="G253" s="69">
        <f t="shared" si="17"/>
        <v>5120</v>
      </c>
      <c r="H253" s="63">
        <v>0.1</v>
      </c>
      <c r="I253" s="64">
        <f t="shared" si="18"/>
        <v>512</v>
      </c>
      <c r="J253" s="42"/>
      <c r="K253" s="42"/>
      <c r="L253" s="42"/>
      <c r="M253" s="42"/>
      <c r="N253" s="42"/>
      <c r="O253" s="42"/>
      <c r="P253" s="42"/>
      <c r="Q253" s="42"/>
    </row>
    <row r="254" spans="1:17" s="1" customFormat="1" ht="19.5" customHeight="1">
      <c r="A254" s="42"/>
      <c r="B254" s="65" t="s">
        <v>497</v>
      </c>
      <c r="C254" s="71" t="s">
        <v>374</v>
      </c>
      <c r="D254" s="71">
        <v>3042</v>
      </c>
      <c r="E254" s="96">
        <v>4</v>
      </c>
      <c r="F254" s="104" t="s">
        <v>375</v>
      </c>
      <c r="G254" s="69">
        <f t="shared" si="17"/>
        <v>12168</v>
      </c>
      <c r="H254" s="63">
        <v>0.1</v>
      </c>
      <c r="I254" s="64">
        <f t="shared" si="18"/>
        <v>1216.8</v>
      </c>
      <c r="J254" s="42"/>
      <c r="K254" s="42"/>
      <c r="L254" s="42"/>
      <c r="M254" s="42"/>
      <c r="N254" s="42"/>
      <c r="O254" s="42"/>
      <c r="P254" s="42"/>
      <c r="Q254" s="42"/>
    </row>
    <row r="255" spans="1:17" s="1" customFormat="1" ht="19.5" customHeight="1">
      <c r="A255" s="42"/>
      <c r="B255" s="65" t="s">
        <v>345</v>
      </c>
      <c r="C255" s="71" t="s">
        <v>374</v>
      </c>
      <c r="D255" s="71">
        <v>200</v>
      </c>
      <c r="E255" s="96">
        <v>4</v>
      </c>
      <c r="F255" s="104" t="s">
        <v>375</v>
      </c>
      <c r="G255" s="69">
        <f t="shared" si="17"/>
        <v>800</v>
      </c>
      <c r="H255" s="63">
        <v>0.1</v>
      </c>
      <c r="I255" s="64">
        <f t="shared" si="18"/>
        <v>80</v>
      </c>
      <c r="J255" s="42"/>
      <c r="K255" s="42"/>
      <c r="L255" s="42"/>
      <c r="M255" s="42"/>
      <c r="N255" s="42"/>
      <c r="O255" s="42"/>
      <c r="P255" s="42"/>
      <c r="Q255" s="42"/>
    </row>
    <row r="256" spans="1:17" s="1" customFormat="1" ht="19.5" customHeight="1">
      <c r="A256" s="42"/>
      <c r="B256" s="65" t="s">
        <v>346</v>
      </c>
      <c r="C256" s="71" t="s">
        <v>374</v>
      </c>
      <c r="D256" s="71">
        <v>80</v>
      </c>
      <c r="E256" s="96">
        <v>4</v>
      </c>
      <c r="F256" s="110" t="s">
        <v>375</v>
      </c>
      <c r="G256" s="69">
        <f t="shared" si="17"/>
        <v>320</v>
      </c>
      <c r="H256" s="63">
        <v>0.1</v>
      </c>
      <c r="I256" s="64">
        <f t="shared" si="18"/>
        <v>32</v>
      </c>
      <c r="J256" s="42"/>
      <c r="K256" s="42"/>
      <c r="L256" s="42"/>
      <c r="M256" s="42"/>
      <c r="N256" s="42"/>
      <c r="O256" s="42"/>
      <c r="P256" s="42"/>
      <c r="Q256" s="42"/>
    </row>
    <row r="257" spans="1:17" s="1" customFormat="1" ht="19.5" customHeight="1">
      <c r="A257" s="42"/>
      <c r="B257" s="65" t="s">
        <v>252</v>
      </c>
      <c r="C257" s="71" t="s">
        <v>374</v>
      </c>
      <c r="D257" s="71">
        <v>1736</v>
      </c>
      <c r="E257" s="96">
        <v>4</v>
      </c>
      <c r="F257" s="104" t="s">
        <v>375</v>
      </c>
      <c r="G257" s="69">
        <f t="shared" si="17"/>
        <v>6944</v>
      </c>
      <c r="H257" s="63">
        <v>0.1</v>
      </c>
      <c r="I257" s="64">
        <f t="shared" si="18"/>
        <v>694.4000000000001</v>
      </c>
      <c r="J257" s="42"/>
      <c r="K257" s="42"/>
      <c r="L257" s="42"/>
      <c r="M257" s="42"/>
      <c r="N257" s="42"/>
      <c r="O257" s="42"/>
      <c r="P257" s="42"/>
      <c r="Q257" s="42"/>
    </row>
    <row r="258" spans="1:17" s="1" customFormat="1" ht="19.5" customHeight="1" thickBot="1">
      <c r="A258" s="42"/>
      <c r="B258" s="65" t="s">
        <v>348</v>
      </c>
      <c r="C258" s="71" t="s">
        <v>374</v>
      </c>
      <c r="D258" s="71">
        <v>1058</v>
      </c>
      <c r="E258" s="96">
        <v>4</v>
      </c>
      <c r="F258" s="104" t="s">
        <v>375</v>
      </c>
      <c r="G258" s="69">
        <f t="shared" si="17"/>
        <v>4232</v>
      </c>
      <c r="H258" s="63">
        <v>0.1</v>
      </c>
      <c r="I258" s="64">
        <f t="shared" si="18"/>
        <v>423.20000000000005</v>
      </c>
      <c r="J258" s="42"/>
      <c r="K258" s="42"/>
      <c r="L258" s="42"/>
      <c r="M258" s="42"/>
      <c r="N258" s="42"/>
      <c r="O258" s="42"/>
      <c r="P258" s="42"/>
      <c r="Q258" s="42"/>
    </row>
    <row r="259" spans="1:17" s="1" customFormat="1" ht="19.5" customHeight="1" thickBot="1">
      <c r="A259" s="42"/>
      <c r="B259" s="52" t="s">
        <v>255</v>
      </c>
      <c r="C259" s="53"/>
      <c r="D259" s="54" t="s">
        <v>0</v>
      </c>
      <c r="E259" s="54" t="s">
        <v>320</v>
      </c>
      <c r="F259" s="108" t="s">
        <v>313</v>
      </c>
      <c r="G259" s="109" t="s">
        <v>222</v>
      </c>
      <c r="H259" s="56" t="s">
        <v>321</v>
      </c>
      <c r="I259" s="57" t="s">
        <v>410</v>
      </c>
      <c r="J259" s="42"/>
      <c r="K259" s="42"/>
      <c r="L259" s="42"/>
      <c r="M259" s="42"/>
      <c r="N259" s="42"/>
      <c r="O259" s="42"/>
      <c r="P259" s="42"/>
      <c r="Q259" s="42"/>
    </row>
    <row r="260" spans="1:17" s="1" customFormat="1" ht="19.5" customHeight="1">
      <c r="A260" s="42"/>
      <c r="B260" s="65" t="s">
        <v>347</v>
      </c>
      <c r="C260" s="71" t="s">
        <v>374</v>
      </c>
      <c r="D260" s="71">
        <v>156</v>
      </c>
      <c r="E260" s="96">
        <v>4</v>
      </c>
      <c r="F260" s="104" t="s">
        <v>383</v>
      </c>
      <c r="G260" s="69">
        <f t="shared" si="17"/>
        <v>624</v>
      </c>
      <c r="H260" s="63">
        <v>0.1</v>
      </c>
      <c r="I260" s="64">
        <f t="shared" si="18"/>
        <v>62.400000000000006</v>
      </c>
      <c r="J260" s="42"/>
      <c r="K260" s="42"/>
      <c r="L260" s="42"/>
      <c r="M260" s="42"/>
      <c r="N260" s="42"/>
      <c r="O260" s="42"/>
      <c r="P260" s="42"/>
      <c r="Q260" s="42"/>
    </row>
    <row r="261" spans="1:17" s="1" customFormat="1" ht="19.5" customHeight="1">
      <c r="A261" s="42"/>
      <c r="B261" s="65" t="s">
        <v>511</v>
      </c>
      <c r="C261" s="71" t="s">
        <v>374</v>
      </c>
      <c r="D261" s="71">
        <v>165</v>
      </c>
      <c r="E261" s="96">
        <v>4</v>
      </c>
      <c r="F261" s="104" t="s">
        <v>375</v>
      </c>
      <c r="G261" s="69">
        <f t="shared" si="17"/>
        <v>660</v>
      </c>
      <c r="H261" s="63">
        <v>0.1</v>
      </c>
      <c r="I261" s="64">
        <f t="shared" si="18"/>
        <v>66</v>
      </c>
      <c r="J261" s="42"/>
      <c r="K261" s="42"/>
      <c r="L261" s="42"/>
      <c r="M261" s="42"/>
      <c r="N261" s="42"/>
      <c r="O261" s="42"/>
      <c r="P261" s="42"/>
      <c r="Q261" s="42"/>
    </row>
    <row r="262" spans="1:17" s="1" customFormat="1" ht="19.5" customHeight="1">
      <c r="A262" s="42"/>
      <c r="B262" s="65" t="s">
        <v>349</v>
      </c>
      <c r="C262" s="71" t="s">
        <v>374</v>
      </c>
      <c r="D262" s="71">
        <v>1127</v>
      </c>
      <c r="E262" s="96">
        <v>4</v>
      </c>
      <c r="F262" s="104" t="s">
        <v>375</v>
      </c>
      <c r="G262" s="69">
        <f t="shared" si="17"/>
        <v>4508</v>
      </c>
      <c r="H262" s="63">
        <v>0.1</v>
      </c>
      <c r="I262" s="64">
        <f t="shared" si="18"/>
        <v>450.8</v>
      </c>
      <c r="J262" s="42"/>
      <c r="K262" s="42"/>
      <c r="L262" s="42"/>
      <c r="M262" s="42"/>
      <c r="N262" s="42"/>
      <c r="O262" s="42"/>
      <c r="P262" s="42"/>
      <c r="Q262" s="42"/>
    </row>
    <row r="263" spans="1:17" s="1" customFormat="1" ht="19.5" customHeight="1">
      <c r="A263" s="42"/>
      <c r="B263" s="65" t="s">
        <v>350</v>
      </c>
      <c r="C263" s="71" t="s">
        <v>374</v>
      </c>
      <c r="D263" s="71">
        <v>1250</v>
      </c>
      <c r="E263" s="96">
        <v>6</v>
      </c>
      <c r="F263" s="110" t="s">
        <v>383</v>
      </c>
      <c r="G263" s="69">
        <f t="shared" si="17"/>
        <v>7500</v>
      </c>
      <c r="H263" s="63">
        <v>0.1</v>
      </c>
      <c r="I263" s="64">
        <f t="shared" si="18"/>
        <v>750</v>
      </c>
      <c r="J263" s="42"/>
      <c r="K263" s="42"/>
      <c r="L263" s="42"/>
      <c r="M263" s="42"/>
      <c r="N263" s="42"/>
      <c r="O263" s="42"/>
      <c r="P263" s="42"/>
      <c r="Q263" s="42"/>
    </row>
    <row r="264" spans="1:17" s="1" customFormat="1" ht="19.5" customHeight="1">
      <c r="A264" s="42"/>
      <c r="B264" s="65" t="s">
        <v>353</v>
      </c>
      <c r="C264" s="71" t="s">
        <v>374</v>
      </c>
      <c r="D264" s="71">
        <v>1295</v>
      </c>
      <c r="E264" s="96">
        <v>4</v>
      </c>
      <c r="F264" s="104" t="s">
        <v>383</v>
      </c>
      <c r="G264" s="69">
        <f t="shared" si="17"/>
        <v>5180</v>
      </c>
      <c r="H264" s="63">
        <v>0.1</v>
      </c>
      <c r="I264" s="64">
        <f t="shared" si="18"/>
        <v>518</v>
      </c>
      <c r="J264" s="42"/>
      <c r="K264" s="42"/>
      <c r="L264" s="42"/>
      <c r="M264" s="42"/>
      <c r="N264" s="42"/>
      <c r="O264" s="42"/>
      <c r="P264" s="42"/>
      <c r="Q264" s="42"/>
    </row>
    <row r="265" spans="1:17" s="1" customFormat="1" ht="19.5" customHeight="1">
      <c r="A265" s="42"/>
      <c r="B265" s="65" t="s">
        <v>354</v>
      </c>
      <c r="C265" s="71" t="s">
        <v>374</v>
      </c>
      <c r="D265" s="71">
        <v>1270</v>
      </c>
      <c r="E265" s="96">
        <v>4</v>
      </c>
      <c r="F265" s="104" t="s">
        <v>383</v>
      </c>
      <c r="G265" s="69">
        <f t="shared" si="17"/>
        <v>5080</v>
      </c>
      <c r="H265" s="63">
        <v>0.1</v>
      </c>
      <c r="I265" s="64">
        <f t="shared" si="18"/>
        <v>508</v>
      </c>
      <c r="J265" s="42"/>
      <c r="K265" s="42"/>
      <c r="L265" s="42"/>
      <c r="M265" s="42"/>
      <c r="N265" s="42"/>
      <c r="O265" s="42"/>
      <c r="P265" s="42"/>
      <c r="Q265" s="42"/>
    </row>
    <row r="266" spans="1:17" s="1" customFormat="1" ht="19.5" customHeight="1">
      <c r="A266" s="42"/>
      <c r="B266" s="65" t="s">
        <v>84</v>
      </c>
      <c r="C266" s="71" t="s">
        <v>374</v>
      </c>
      <c r="D266" s="71">
        <v>750</v>
      </c>
      <c r="E266" s="96">
        <v>4</v>
      </c>
      <c r="F266" s="104" t="s">
        <v>375</v>
      </c>
      <c r="G266" s="69">
        <f t="shared" si="17"/>
        <v>3000</v>
      </c>
      <c r="H266" s="63">
        <v>0.1</v>
      </c>
      <c r="I266" s="64">
        <f t="shared" si="18"/>
        <v>300</v>
      </c>
      <c r="J266" s="42"/>
      <c r="K266" s="42"/>
      <c r="L266" s="42"/>
      <c r="M266" s="42"/>
      <c r="N266" s="42"/>
      <c r="O266" s="42"/>
      <c r="P266" s="42"/>
      <c r="Q266" s="42"/>
    </row>
    <row r="267" spans="1:17" s="1" customFormat="1" ht="19.5" customHeight="1">
      <c r="A267" s="42"/>
      <c r="B267" s="65" t="s">
        <v>352</v>
      </c>
      <c r="C267" s="71" t="s">
        <v>374</v>
      </c>
      <c r="D267" s="71">
        <v>2360</v>
      </c>
      <c r="E267" s="96">
        <v>6</v>
      </c>
      <c r="F267" s="104" t="s">
        <v>383</v>
      </c>
      <c r="G267" s="69">
        <f aca="true" t="shared" si="19" ref="G267:G289">D267*E267</f>
        <v>14160</v>
      </c>
      <c r="H267" s="63">
        <v>0.1</v>
      </c>
      <c r="I267" s="64">
        <f aca="true" t="shared" si="20" ref="I267:I289">G267*H267</f>
        <v>1416</v>
      </c>
      <c r="J267" s="42"/>
      <c r="K267" s="42"/>
      <c r="L267" s="42"/>
      <c r="M267" s="42"/>
      <c r="N267" s="42"/>
      <c r="O267" s="42"/>
      <c r="P267" s="42"/>
      <c r="Q267" s="42"/>
    </row>
    <row r="268" spans="1:17" s="1" customFormat="1" ht="19.5" customHeight="1">
      <c r="A268" s="42"/>
      <c r="B268" s="65" t="s">
        <v>355</v>
      </c>
      <c r="C268" s="71" t="s">
        <v>374</v>
      </c>
      <c r="D268" s="71">
        <v>1604</v>
      </c>
      <c r="E268" s="96">
        <v>4</v>
      </c>
      <c r="F268" s="104" t="s">
        <v>375</v>
      </c>
      <c r="G268" s="69">
        <f t="shared" si="19"/>
        <v>6416</v>
      </c>
      <c r="H268" s="63">
        <v>0.1</v>
      </c>
      <c r="I268" s="64">
        <f t="shared" si="20"/>
        <v>641.6</v>
      </c>
      <c r="J268" s="42"/>
      <c r="K268" s="42"/>
      <c r="L268" s="42"/>
      <c r="M268" s="42"/>
      <c r="N268" s="42"/>
      <c r="O268" s="42"/>
      <c r="P268" s="42"/>
      <c r="Q268" s="42"/>
    </row>
    <row r="269" spans="1:17" s="1" customFormat="1" ht="19.5" customHeight="1">
      <c r="A269" s="42"/>
      <c r="B269" s="65" t="s">
        <v>512</v>
      </c>
      <c r="C269" s="71" t="s">
        <v>374</v>
      </c>
      <c r="D269" s="71">
        <v>715</v>
      </c>
      <c r="E269" s="96">
        <v>4</v>
      </c>
      <c r="F269" s="104" t="s">
        <v>375</v>
      </c>
      <c r="G269" s="69">
        <f t="shared" si="19"/>
        <v>2860</v>
      </c>
      <c r="H269" s="63">
        <v>0.1</v>
      </c>
      <c r="I269" s="64">
        <f t="shared" si="20"/>
        <v>286</v>
      </c>
      <c r="J269" s="42"/>
      <c r="K269" s="42"/>
      <c r="L269" s="42"/>
      <c r="M269" s="42"/>
      <c r="N269" s="42"/>
      <c r="O269" s="42"/>
      <c r="P269" s="42"/>
      <c r="Q269" s="42"/>
    </row>
    <row r="270" spans="1:17" s="1" customFormat="1" ht="19.5" customHeight="1">
      <c r="A270" s="42"/>
      <c r="B270" s="65" t="s">
        <v>356</v>
      </c>
      <c r="C270" s="71" t="s">
        <v>374</v>
      </c>
      <c r="D270" s="71">
        <v>0</v>
      </c>
      <c r="E270" s="96">
        <v>0</v>
      </c>
      <c r="F270" s="104" t="s">
        <v>375</v>
      </c>
      <c r="G270" s="69">
        <f t="shared" si="19"/>
        <v>0</v>
      </c>
      <c r="H270" s="63">
        <v>0.1</v>
      </c>
      <c r="I270" s="64">
        <f t="shared" si="20"/>
        <v>0</v>
      </c>
      <c r="J270" s="42"/>
      <c r="K270" s="42"/>
      <c r="L270" s="42"/>
      <c r="M270" s="42"/>
      <c r="N270" s="42"/>
      <c r="O270" s="42"/>
      <c r="P270" s="42"/>
      <c r="Q270" s="42"/>
    </row>
    <row r="271" spans="1:17" s="1" customFormat="1" ht="19.5" customHeight="1">
      <c r="A271" s="42"/>
      <c r="B271" s="65" t="s">
        <v>357</v>
      </c>
      <c r="C271" s="71" t="s">
        <v>374</v>
      </c>
      <c r="D271" s="71">
        <v>450</v>
      </c>
      <c r="E271" s="96">
        <v>12</v>
      </c>
      <c r="F271" s="104" t="s">
        <v>314</v>
      </c>
      <c r="G271" s="69">
        <f t="shared" si="19"/>
        <v>5400</v>
      </c>
      <c r="H271" s="63">
        <v>0.1</v>
      </c>
      <c r="I271" s="64">
        <f t="shared" si="20"/>
        <v>540</v>
      </c>
      <c r="J271" s="42"/>
      <c r="K271" s="42"/>
      <c r="L271" s="42"/>
      <c r="M271" s="42"/>
      <c r="N271" s="42"/>
      <c r="O271" s="42"/>
      <c r="P271" s="42"/>
      <c r="Q271" s="42"/>
    </row>
    <row r="272" spans="1:17" s="1" customFormat="1" ht="19.5" customHeight="1">
      <c r="A272" s="42"/>
      <c r="B272" s="65" t="s">
        <v>358</v>
      </c>
      <c r="C272" s="71" t="s">
        <v>374</v>
      </c>
      <c r="D272" s="71">
        <v>302</v>
      </c>
      <c r="E272" s="96">
        <v>0</v>
      </c>
      <c r="F272" s="104" t="s">
        <v>375</v>
      </c>
      <c r="G272" s="69">
        <f t="shared" si="19"/>
        <v>0</v>
      </c>
      <c r="H272" s="63">
        <v>0.1</v>
      </c>
      <c r="I272" s="64">
        <f t="shared" si="20"/>
        <v>0</v>
      </c>
      <c r="J272" s="42"/>
      <c r="K272" s="42"/>
      <c r="L272" s="42"/>
      <c r="M272" s="42"/>
      <c r="N272" s="42"/>
      <c r="O272" s="42"/>
      <c r="P272" s="42"/>
      <c r="Q272" s="42"/>
    </row>
    <row r="273" spans="1:17" s="1" customFormat="1" ht="19.5" customHeight="1">
      <c r="A273" s="42"/>
      <c r="B273" s="65" t="s">
        <v>359</v>
      </c>
      <c r="C273" s="71" t="s">
        <v>374</v>
      </c>
      <c r="D273" s="71">
        <v>572</v>
      </c>
      <c r="E273" s="96">
        <v>6</v>
      </c>
      <c r="F273" s="104" t="s">
        <v>383</v>
      </c>
      <c r="G273" s="69">
        <f t="shared" si="19"/>
        <v>3432</v>
      </c>
      <c r="H273" s="63">
        <v>0.1</v>
      </c>
      <c r="I273" s="64">
        <f t="shared" si="20"/>
        <v>343.20000000000005</v>
      </c>
      <c r="J273" s="42"/>
      <c r="K273" s="42"/>
      <c r="L273" s="42"/>
      <c r="M273" s="42"/>
      <c r="N273" s="42"/>
      <c r="O273" s="42"/>
      <c r="P273" s="42"/>
      <c r="Q273" s="42"/>
    </row>
    <row r="274" spans="1:17" s="1" customFormat="1" ht="19.5" customHeight="1">
      <c r="A274" s="42"/>
      <c r="B274" s="65" t="s">
        <v>54</v>
      </c>
      <c r="C274" s="71" t="s">
        <v>374</v>
      </c>
      <c r="D274" s="71">
        <v>600</v>
      </c>
      <c r="E274" s="96">
        <v>4</v>
      </c>
      <c r="F274" s="104" t="s">
        <v>375</v>
      </c>
      <c r="G274" s="69">
        <f t="shared" si="19"/>
        <v>2400</v>
      </c>
      <c r="H274" s="63">
        <v>0.1</v>
      </c>
      <c r="I274" s="64">
        <f t="shared" si="20"/>
        <v>240</v>
      </c>
      <c r="J274" s="42"/>
      <c r="K274" s="42"/>
      <c r="L274" s="42"/>
      <c r="M274" s="42"/>
      <c r="N274" s="42"/>
      <c r="O274" s="42"/>
      <c r="P274" s="42"/>
      <c r="Q274" s="42"/>
    </row>
    <row r="275" spans="1:17" s="1" customFormat="1" ht="19.5" customHeight="1">
      <c r="A275" s="42"/>
      <c r="B275" s="65" t="s">
        <v>371</v>
      </c>
      <c r="C275" s="71" t="s">
        <v>374</v>
      </c>
      <c r="D275" s="71">
        <v>1379</v>
      </c>
      <c r="E275" s="96">
        <v>0</v>
      </c>
      <c r="F275" s="104" t="s">
        <v>375</v>
      </c>
      <c r="G275" s="69">
        <f t="shared" si="19"/>
        <v>0</v>
      </c>
      <c r="H275" s="63">
        <v>0.1</v>
      </c>
      <c r="I275" s="64">
        <f t="shared" si="20"/>
        <v>0</v>
      </c>
      <c r="J275" s="42"/>
      <c r="K275" s="42"/>
      <c r="L275" s="42"/>
      <c r="M275" s="42"/>
      <c r="N275" s="42"/>
      <c r="O275" s="42"/>
      <c r="P275" s="42"/>
      <c r="Q275" s="42"/>
    </row>
    <row r="276" spans="1:17" s="1" customFormat="1" ht="19.5" customHeight="1">
      <c r="A276" s="42"/>
      <c r="B276" s="65" t="s">
        <v>372</v>
      </c>
      <c r="C276" s="71" t="s">
        <v>374</v>
      </c>
      <c r="D276" s="71">
        <v>322</v>
      </c>
      <c r="E276" s="96">
        <v>4</v>
      </c>
      <c r="F276" s="104" t="s">
        <v>375</v>
      </c>
      <c r="G276" s="69">
        <f t="shared" si="19"/>
        <v>1288</v>
      </c>
      <c r="H276" s="63">
        <v>0.1</v>
      </c>
      <c r="I276" s="64">
        <f t="shared" si="20"/>
        <v>128.8</v>
      </c>
      <c r="J276" s="42"/>
      <c r="K276" s="42"/>
      <c r="L276" s="42"/>
      <c r="M276" s="42"/>
      <c r="N276" s="42"/>
      <c r="O276" s="42"/>
      <c r="P276" s="42"/>
      <c r="Q276" s="42"/>
    </row>
    <row r="277" spans="1:17" s="1" customFormat="1" ht="19.5" customHeight="1">
      <c r="A277" s="42"/>
      <c r="B277" s="65" t="s">
        <v>361</v>
      </c>
      <c r="C277" s="71" t="s">
        <v>374</v>
      </c>
      <c r="D277" s="71">
        <v>480</v>
      </c>
      <c r="E277" s="96">
        <v>4</v>
      </c>
      <c r="F277" s="104" t="s">
        <v>375</v>
      </c>
      <c r="G277" s="69">
        <f t="shared" si="19"/>
        <v>1920</v>
      </c>
      <c r="H277" s="63">
        <v>0.1</v>
      </c>
      <c r="I277" s="64">
        <f t="shared" si="20"/>
        <v>192</v>
      </c>
      <c r="J277" s="42"/>
      <c r="K277" s="42"/>
      <c r="L277" s="42"/>
      <c r="M277" s="42"/>
      <c r="N277" s="42"/>
      <c r="O277" s="42"/>
      <c r="P277" s="42"/>
      <c r="Q277" s="42"/>
    </row>
    <row r="278" spans="1:17" s="1" customFormat="1" ht="19.5" customHeight="1">
      <c r="A278" s="42"/>
      <c r="B278" s="65" t="s">
        <v>362</v>
      </c>
      <c r="C278" s="71" t="s">
        <v>374</v>
      </c>
      <c r="D278" s="71">
        <v>1600</v>
      </c>
      <c r="E278" s="96">
        <v>4</v>
      </c>
      <c r="F278" s="104" t="s">
        <v>375</v>
      </c>
      <c r="G278" s="69">
        <f t="shared" si="19"/>
        <v>6400</v>
      </c>
      <c r="H278" s="63">
        <v>0.1</v>
      </c>
      <c r="I278" s="64">
        <f t="shared" si="20"/>
        <v>640</v>
      </c>
      <c r="J278" s="42"/>
      <c r="K278" s="42"/>
      <c r="L278" s="42"/>
      <c r="M278" s="42"/>
      <c r="N278" s="42"/>
      <c r="O278" s="42"/>
      <c r="P278" s="42"/>
      <c r="Q278" s="42"/>
    </row>
    <row r="279" spans="1:17" s="1" customFormat="1" ht="19.5" customHeight="1">
      <c r="A279" s="42"/>
      <c r="B279" s="65" t="s">
        <v>363</v>
      </c>
      <c r="C279" s="71" t="s">
        <v>374</v>
      </c>
      <c r="D279" s="71">
        <v>800</v>
      </c>
      <c r="E279" s="96">
        <v>4</v>
      </c>
      <c r="F279" s="104" t="s">
        <v>375</v>
      </c>
      <c r="G279" s="69">
        <f t="shared" si="19"/>
        <v>3200</v>
      </c>
      <c r="H279" s="63">
        <v>0.1</v>
      </c>
      <c r="I279" s="64">
        <f t="shared" si="20"/>
        <v>320</v>
      </c>
      <c r="J279" s="42"/>
      <c r="K279" s="42"/>
      <c r="L279" s="42"/>
      <c r="M279" s="42"/>
      <c r="N279" s="42"/>
      <c r="O279" s="42"/>
      <c r="P279" s="42"/>
      <c r="Q279" s="42"/>
    </row>
    <row r="280" spans="1:17" s="1" customFormat="1" ht="19.5" customHeight="1">
      <c r="A280" s="42"/>
      <c r="B280" s="65" t="s">
        <v>364</v>
      </c>
      <c r="C280" s="71" t="s">
        <v>374</v>
      </c>
      <c r="D280" s="71">
        <v>270</v>
      </c>
      <c r="E280" s="96">
        <v>4</v>
      </c>
      <c r="F280" s="104" t="s">
        <v>375</v>
      </c>
      <c r="G280" s="69">
        <f t="shared" si="19"/>
        <v>1080</v>
      </c>
      <c r="H280" s="63">
        <v>0.1</v>
      </c>
      <c r="I280" s="64">
        <f t="shared" si="20"/>
        <v>108</v>
      </c>
      <c r="J280" s="42"/>
      <c r="K280" s="42"/>
      <c r="L280" s="42"/>
      <c r="M280" s="42"/>
      <c r="N280" s="42"/>
      <c r="O280" s="42"/>
      <c r="P280" s="42"/>
      <c r="Q280" s="42"/>
    </row>
    <row r="281" spans="1:17" s="1" customFormat="1" ht="19.5" customHeight="1" thickBot="1">
      <c r="A281" s="42"/>
      <c r="B281" s="65" t="s">
        <v>365</v>
      </c>
      <c r="C281" s="71" t="s">
        <v>374</v>
      </c>
      <c r="D281" s="71">
        <v>420</v>
      </c>
      <c r="E281" s="96">
        <v>4</v>
      </c>
      <c r="F281" s="104" t="s">
        <v>375</v>
      </c>
      <c r="G281" s="69">
        <f t="shared" si="19"/>
        <v>1680</v>
      </c>
      <c r="H281" s="63">
        <v>0.1</v>
      </c>
      <c r="I281" s="64">
        <f t="shared" si="20"/>
        <v>168</v>
      </c>
      <c r="J281" s="42"/>
      <c r="K281" s="42"/>
      <c r="L281" s="42"/>
      <c r="M281" s="42"/>
      <c r="N281" s="42"/>
      <c r="O281" s="42"/>
      <c r="P281" s="42"/>
      <c r="Q281" s="42"/>
    </row>
    <row r="282" spans="1:17" s="1" customFormat="1" ht="19.5" customHeight="1" thickBot="1">
      <c r="A282" s="42"/>
      <c r="B282" s="52" t="s">
        <v>255</v>
      </c>
      <c r="C282" s="53"/>
      <c r="D282" s="54" t="s">
        <v>0</v>
      </c>
      <c r="E282" s="96"/>
      <c r="F282" s="108" t="s">
        <v>313</v>
      </c>
      <c r="G282" s="109" t="s">
        <v>222</v>
      </c>
      <c r="H282" s="56" t="s">
        <v>321</v>
      </c>
      <c r="I282" s="57" t="s">
        <v>410</v>
      </c>
      <c r="J282" s="42"/>
      <c r="K282" s="42"/>
      <c r="L282" s="42"/>
      <c r="M282" s="42"/>
      <c r="N282" s="42"/>
      <c r="O282" s="42"/>
      <c r="P282" s="42"/>
      <c r="Q282" s="42"/>
    </row>
    <row r="283" spans="1:17" s="1" customFormat="1" ht="19.5" customHeight="1">
      <c r="A283" s="42"/>
      <c r="B283" s="65" t="s">
        <v>366</v>
      </c>
      <c r="C283" s="71" t="s">
        <v>374</v>
      </c>
      <c r="D283" s="71">
        <v>1480</v>
      </c>
      <c r="E283" s="96">
        <v>4</v>
      </c>
      <c r="F283" s="104" t="s">
        <v>375</v>
      </c>
      <c r="G283" s="69">
        <f t="shared" si="19"/>
        <v>5920</v>
      </c>
      <c r="H283" s="63">
        <v>0.1</v>
      </c>
      <c r="I283" s="64">
        <f t="shared" si="20"/>
        <v>592</v>
      </c>
      <c r="J283" s="42"/>
      <c r="K283" s="42"/>
      <c r="L283" s="42"/>
      <c r="M283" s="42"/>
      <c r="N283" s="42"/>
      <c r="O283" s="42"/>
      <c r="P283" s="42"/>
      <c r="Q283" s="42"/>
    </row>
    <row r="284" spans="1:17" s="1" customFormat="1" ht="19.5" customHeight="1">
      <c r="A284" s="42"/>
      <c r="B284" s="65" t="s">
        <v>360</v>
      </c>
      <c r="C284" s="71" t="s">
        <v>374</v>
      </c>
      <c r="D284" s="71">
        <v>832</v>
      </c>
      <c r="E284" s="96">
        <v>4</v>
      </c>
      <c r="F284" s="104" t="s">
        <v>375</v>
      </c>
      <c r="G284" s="69">
        <f t="shared" si="19"/>
        <v>3328</v>
      </c>
      <c r="H284" s="63">
        <v>0.1</v>
      </c>
      <c r="I284" s="64">
        <f t="shared" si="20"/>
        <v>332.8</v>
      </c>
      <c r="J284" s="42"/>
      <c r="K284" s="42"/>
      <c r="L284" s="42"/>
      <c r="M284" s="42"/>
      <c r="N284" s="42"/>
      <c r="O284" s="42"/>
      <c r="P284" s="42"/>
      <c r="Q284" s="42"/>
    </row>
    <row r="285" spans="1:17" s="1" customFormat="1" ht="19.5" customHeight="1">
      <c r="A285" s="42"/>
      <c r="B285" s="65" t="s">
        <v>367</v>
      </c>
      <c r="C285" s="71" t="s">
        <v>374</v>
      </c>
      <c r="D285" s="71">
        <v>832</v>
      </c>
      <c r="E285" s="96">
        <v>4</v>
      </c>
      <c r="F285" s="104" t="s">
        <v>375</v>
      </c>
      <c r="G285" s="69">
        <f t="shared" si="19"/>
        <v>3328</v>
      </c>
      <c r="H285" s="63">
        <v>0.1</v>
      </c>
      <c r="I285" s="64">
        <f t="shared" si="20"/>
        <v>332.8</v>
      </c>
      <c r="J285" s="42"/>
      <c r="K285" s="42"/>
      <c r="L285" s="42"/>
      <c r="M285" s="42"/>
      <c r="N285" s="42"/>
      <c r="O285" s="42"/>
      <c r="P285" s="42"/>
      <c r="Q285" s="42"/>
    </row>
    <row r="286" spans="1:17" s="1" customFormat="1" ht="19.5" customHeight="1">
      <c r="A286" s="42"/>
      <c r="B286" s="65" t="s">
        <v>368</v>
      </c>
      <c r="C286" s="71" t="s">
        <v>374</v>
      </c>
      <c r="D286" s="71">
        <v>2880</v>
      </c>
      <c r="E286" s="96">
        <v>4</v>
      </c>
      <c r="F286" s="104" t="s">
        <v>375</v>
      </c>
      <c r="G286" s="69">
        <f t="shared" si="19"/>
        <v>11520</v>
      </c>
      <c r="H286" s="63">
        <v>0.1</v>
      </c>
      <c r="I286" s="64">
        <f t="shared" si="20"/>
        <v>1152</v>
      </c>
      <c r="J286" s="42"/>
      <c r="K286" s="42"/>
      <c r="L286" s="42"/>
      <c r="M286" s="42"/>
      <c r="N286" s="42"/>
      <c r="O286" s="42"/>
      <c r="P286" s="42"/>
      <c r="Q286" s="42"/>
    </row>
    <row r="287" spans="1:17" s="1" customFormat="1" ht="19.5" customHeight="1">
      <c r="A287" s="42"/>
      <c r="B287" s="65" t="s">
        <v>369</v>
      </c>
      <c r="C287" s="71" t="s">
        <v>374</v>
      </c>
      <c r="D287" s="71">
        <v>350</v>
      </c>
      <c r="E287" s="96">
        <v>4</v>
      </c>
      <c r="F287" s="104" t="s">
        <v>375</v>
      </c>
      <c r="G287" s="69">
        <f t="shared" si="19"/>
        <v>1400</v>
      </c>
      <c r="H287" s="63">
        <v>0.1</v>
      </c>
      <c r="I287" s="64">
        <f t="shared" si="20"/>
        <v>140</v>
      </c>
      <c r="J287" s="42"/>
      <c r="K287" s="42"/>
      <c r="L287" s="42"/>
      <c r="M287" s="42"/>
      <c r="N287" s="42"/>
      <c r="O287" s="42"/>
      <c r="P287" s="42"/>
      <c r="Q287" s="42"/>
    </row>
    <row r="288" spans="1:17" s="1" customFormat="1" ht="19.5" customHeight="1">
      <c r="A288" s="42"/>
      <c r="B288" s="65" t="s">
        <v>370</v>
      </c>
      <c r="C288" s="71" t="s">
        <v>374</v>
      </c>
      <c r="D288" s="71">
        <v>370</v>
      </c>
      <c r="E288" s="96">
        <v>4</v>
      </c>
      <c r="F288" s="104" t="s">
        <v>445</v>
      </c>
      <c r="G288" s="69">
        <f t="shared" si="19"/>
        <v>1480</v>
      </c>
      <c r="H288" s="63">
        <v>0.1</v>
      </c>
      <c r="I288" s="64">
        <f t="shared" si="20"/>
        <v>148</v>
      </c>
      <c r="J288" s="42"/>
      <c r="K288" s="42"/>
      <c r="L288" s="42"/>
      <c r="M288" s="42"/>
      <c r="N288" s="42"/>
      <c r="O288" s="42"/>
      <c r="P288" s="42"/>
      <c r="Q288" s="42"/>
    </row>
    <row r="289" spans="1:17" s="1" customFormat="1" ht="19.5" customHeight="1" thickBot="1">
      <c r="A289" s="42"/>
      <c r="B289" s="75" t="s">
        <v>373</v>
      </c>
      <c r="C289" s="111" t="s">
        <v>374</v>
      </c>
      <c r="D289" s="111">
        <v>2772</v>
      </c>
      <c r="E289" s="96">
        <v>4</v>
      </c>
      <c r="F289" s="112" t="s">
        <v>375</v>
      </c>
      <c r="G289" s="113">
        <f t="shared" si="19"/>
        <v>11088</v>
      </c>
      <c r="H289" s="114">
        <v>0.1</v>
      </c>
      <c r="I289" s="79">
        <f t="shared" si="20"/>
        <v>1108.8</v>
      </c>
      <c r="J289" s="43"/>
      <c r="K289" s="42"/>
      <c r="L289" s="42"/>
      <c r="M289" s="42"/>
      <c r="N289" s="42"/>
      <c r="O289" s="42"/>
      <c r="P289" s="42"/>
      <c r="Q289" s="42"/>
    </row>
    <row r="290" spans="1:17" s="1" customFormat="1" ht="19.5" customHeight="1" thickBot="1">
      <c r="A290" s="42"/>
      <c r="B290" s="52" t="s">
        <v>377</v>
      </c>
      <c r="C290" s="53"/>
      <c r="D290" s="80">
        <f>SUM(D237:D289)</f>
        <v>55780</v>
      </c>
      <c r="E290" s="81"/>
      <c r="F290" s="81"/>
      <c r="G290" s="82">
        <f>SUM(G237:G289)</f>
        <v>233470</v>
      </c>
      <c r="H290" s="83"/>
      <c r="I290" s="84">
        <f>SUM(I237:I289)</f>
        <v>23346.999999999996</v>
      </c>
      <c r="J290" s="42"/>
      <c r="K290" s="42"/>
      <c r="L290" s="42"/>
      <c r="M290" s="42"/>
      <c r="N290" s="42"/>
      <c r="O290" s="42"/>
      <c r="P290" s="42"/>
      <c r="Q290" s="42"/>
    </row>
    <row r="291" spans="1:17" s="1" customFormat="1" ht="19.5" customHeight="1" thickBot="1">
      <c r="A291" s="42"/>
      <c r="B291" s="42"/>
      <c r="C291" s="42"/>
      <c r="D291" s="42"/>
      <c r="E291" s="42"/>
      <c r="F291" s="42"/>
      <c r="G291" s="42"/>
      <c r="H291" s="98"/>
      <c r="I291" s="42"/>
      <c r="J291" s="42"/>
      <c r="K291" s="42"/>
      <c r="L291" s="42"/>
      <c r="M291" s="42"/>
      <c r="N291" s="42"/>
      <c r="O291" s="42"/>
      <c r="P291" s="42"/>
      <c r="Q291" s="42"/>
    </row>
    <row r="292" spans="1:17" s="1" customFormat="1" ht="19.5" customHeight="1" thickBot="1">
      <c r="A292" s="42"/>
      <c r="B292" s="52" t="s">
        <v>255</v>
      </c>
      <c r="C292" s="53"/>
      <c r="D292" s="54" t="s">
        <v>0</v>
      </c>
      <c r="E292" s="54" t="s">
        <v>320</v>
      </c>
      <c r="F292" s="108" t="s">
        <v>313</v>
      </c>
      <c r="G292" s="109" t="s">
        <v>222</v>
      </c>
      <c r="H292" s="56" t="s">
        <v>321</v>
      </c>
      <c r="I292" s="57" t="s">
        <v>410</v>
      </c>
      <c r="J292" s="42"/>
      <c r="K292" s="42"/>
      <c r="L292" s="42"/>
      <c r="M292" s="42"/>
      <c r="N292" s="42"/>
      <c r="O292" s="42"/>
      <c r="P292" s="42"/>
      <c r="Q292" s="42"/>
    </row>
    <row r="293" spans="1:17" s="1" customFormat="1" ht="19.5" customHeight="1">
      <c r="A293" s="42"/>
      <c r="B293" s="65" t="s">
        <v>450</v>
      </c>
      <c r="C293" s="71" t="s">
        <v>324</v>
      </c>
      <c r="D293" s="71">
        <v>3093</v>
      </c>
      <c r="E293" s="96">
        <v>4</v>
      </c>
      <c r="F293" s="104" t="s">
        <v>375</v>
      </c>
      <c r="G293" s="69">
        <f aca="true" t="shared" si="21" ref="G293:G303">D293*E293</f>
        <v>12372</v>
      </c>
      <c r="H293" s="63">
        <v>0.02</v>
      </c>
      <c r="I293" s="64">
        <f aca="true" t="shared" si="22" ref="I293:I303">G293*H293</f>
        <v>247.44</v>
      </c>
      <c r="J293" s="42"/>
      <c r="K293" s="42"/>
      <c r="L293" s="42"/>
      <c r="M293" s="42"/>
      <c r="N293" s="42"/>
      <c r="O293" s="42"/>
      <c r="P293" s="42"/>
      <c r="Q293" s="42"/>
    </row>
    <row r="294" spans="1:17" s="1" customFormat="1" ht="19.5" customHeight="1">
      <c r="A294" s="42"/>
      <c r="B294" s="65" t="s">
        <v>450</v>
      </c>
      <c r="C294" s="71" t="s">
        <v>454</v>
      </c>
      <c r="D294" s="71">
        <v>3697</v>
      </c>
      <c r="E294" s="96">
        <v>4</v>
      </c>
      <c r="F294" s="104" t="s">
        <v>375</v>
      </c>
      <c r="G294" s="69">
        <f t="shared" si="21"/>
        <v>14788</v>
      </c>
      <c r="H294" s="63">
        <v>0.1</v>
      </c>
      <c r="I294" s="64">
        <f t="shared" si="22"/>
        <v>1478.8000000000002</v>
      </c>
      <c r="J294" s="42"/>
      <c r="K294" s="42"/>
      <c r="L294" s="42"/>
      <c r="M294" s="42"/>
      <c r="N294" s="42"/>
      <c r="O294" s="42"/>
      <c r="P294" s="42"/>
      <c r="Q294" s="42"/>
    </row>
    <row r="295" spans="1:17" s="1" customFormat="1" ht="19.5" customHeight="1">
      <c r="A295" s="42"/>
      <c r="B295" s="65" t="s">
        <v>451</v>
      </c>
      <c r="C295" s="71" t="s">
        <v>324</v>
      </c>
      <c r="D295" s="71">
        <v>3345</v>
      </c>
      <c r="E295" s="96">
        <v>4</v>
      </c>
      <c r="F295" s="104" t="s">
        <v>375</v>
      </c>
      <c r="G295" s="69">
        <f t="shared" si="21"/>
        <v>13380</v>
      </c>
      <c r="H295" s="63">
        <v>0.02</v>
      </c>
      <c r="I295" s="64">
        <f t="shared" si="22"/>
        <v>267.6</v>
      </c>
      <c r="J295" s="42"/>
      <c r="K295" s="42"/>
      <c r="L295" s="42"/>
      <c r="M295" s="42"/>
      <c r="N295" s="42"/>
      <c r="O295" s="42"/>
      <c r="P295" s="42"/>
      <c r="Q295" s="42"/>
    </row>
    <row r="296" spans="1:17" s="1" customFormat="1" ht="19.5" customHeight="1">
      <c r="A296" s="42"/>
      <c r="B296" s="65" t="s">
        <v>451</v>
      </c>
      <c r="C296" s="71" t="s">
        <v>374</v>
      </c>
      <c r="D296" s="71">
        <v>3922</v>
      </c>
      <c r="E296" s="96">
        <v>4</v>
      </c>
      <c r="F296" s="104" t="s">
        <v>375</v>
      </c>
      <c r="G296" s="69">
        <f t="shared" si="21"/>
        <v>15688</v>
      </c>
      <c r="H296" s="63">
        <v>0.1</v>
      </c>
      <c r="I296" s="64">
        <f t="shared" si="22"/>
        <v>1568.8000000000002</v>
      </c>
      <c r="J296" s="42"/>
      <c r="K296" s="42"/>
      <c r="L296" s="42"/>
      <c r="M296" s="42"/>
      <c r="N296" s="42"/>
      <c r="O296" s="42"/>
      <c r="P296" s="42"/>
      <c r="Q296" s="42"/>
    </row>
    <row r="297" spans="1:17" s="1" customFormat="1" ht="19.5" customHeight="1">
      <c r="A297" s="42"/>
      <c r="B297" s="65" t="s">
        <v>452</v>
      </c>
      <c r="C297" s="71" t="s">
        <v>324</v>
      </c>
      <c r="D297" s="71">
        <v>666</v>
      </c>
      <c r="E297" s="96">
        <v>4</v>
      </c>
      <c r="F297" s="104" t="s">
        <v>375</v>
      </c>
      <c r="G297" s="69">
        <f t="shared" si="21"/>
        <v>2664</v>
      </c>
      <c r="H297" s="63">
        <v>0.02</v>
      </c>
      <c r="I297" s="64">
        <f t="shared" si="22"/>
        <v>53.28</v>
      </c>
      <c r="J297" s="42"/>
      <c r="K297" s="42"/>
      <c r="L297" s="42"/>
      <c r="M297" s="42"/>
      <c r="N297" s="42"/>
      <c r="O297" s="42"/>
      <c r="P297" s="42"/>
      <c r="Q297" s="42"/>
    </row>
    <row r="298" spans="1:17" s="1" customFormat="1" ht="19.5" customHeight="1">
      <c r="A298" s="42"/>
      <c r="B298" s="65" t="s">
        <v>452</v>
      </c>
      <c r="C298" s="71" t="s">
        <v>374</v>
      </c>
      <c r="D298" s="71">
        <v>2392</v>
      </c>
      <c r="E298" s="96">
        <v>4</v>
      </c>
      <c r="F298" s="104" t="s">
        <v>375</v>
      </c>
      <c r="G298" s="69">
        <f t="shared" si="21"/>
        <v>9568</v>
      </c>
      <c r="H298" s="63">
        <v>0.1</v>
      </c>
      <c r="I298" s="64">
        <f t="shared" si="22"/>
        <v>956.8000000000001</v>
      </c>
      <c r="J298" s="42"/>
      <c r="K298" s="42"/>
      <c r="L298" s="42"/>
      <c r="M298" s="42"/>
      <c r="N298" s="42"/>
      <c r="O298" s="42"/>
      <c r="P298" s="42"/>
      <c r="Q298" s="42"/>
    </row>
    <row r="299" spans="1:17" s="1" customFormat="1" ht="19.5" customHeight="1">
      <c r="A299" s="42"/>
      <c r="B299" s="233" t="s">
        <v>470</v>
      </c>
      <c r="C299" s="71" t="s">
        <v>324</v>
      </c>
      <c r="D299" s="71">
        <v>475</v>
      </c>
      <c r="E299" s="96">
        <v>4</v>
      </c>
      <c r="F299" s="104" t="s">
        <v>375</v>
      </c>
      <c r="G299" s="69">
        <f t="shared" si="21"/>
        <v>1900</v>
      </c>
      <c r="H299" s="63">
        <v>0.1</v>
      </c>
      <c r="I299" s="64">
        <f t="shared" si="22"/>
        <v>190</v>
      </c>
      <c r="J299" s="42"/>
      <c r="K299" s="42"/>
      <c r="L299" s="42"/>
      <c r="M299" s="42"/>
      <c r="N299" s="42"/>
      <c r="O299" s="42"/>
      <c r="P299" s="42"/>
      <c r="Q299" s="42"/>
    </row>
    <row r="300" spans="1:17" s="1" customFormat="1" ht="19.5" customHeight="1">
      <c r="A300" s="42"/>
      <c r="B300" s="233" t="s">
        <v>470</v>
      </c>
      <c r="C300" s="71" t="s">
        <v>374</v>
      </c>
      <c r="D300" s="71">
        <v>375</v>
      </c>
      <c r="E300" s="96">
        <v>4</v>
      </c>
      <c r="F300" s="104" t="s">
        <v>375</v>
      </c>
      <c r="G300" s="69">
        <f t="shared" si="21"/>
        <v>1500</v>
      </c>
      <c r="H300" s="63">
        <v>0.1</v>
      </c>
      <c r="I300" s="64">
        <f t="shared" si="22"/>
        <v>150</v>
      </c>
      <c r="J300" s="42"/>
      <c r="K300" s="42"/>
      <c r="L300" s="42"/>
      <c r="M300" s="42"/>
      <c r="N300" s="42"/>
      <c r="O300" s="42"/>
      <c r="P300" s="42"/>
      <c r="Q300" s="42"/>
    </row>
    <row r="301" spans="1:17" s="1" customFormat="1" ht="19.5" customHeight="1">
      <c r="A301" s="42"/>
      <c r="B301" s="233" t="s">
        <v>470</v>
      </c>
      <c r="C301" s="71" t="s">
        <v>326</v>
      </c>
      <c r="D301" s="71">
        <v>70</v>
      </c>
      <c r="E301" s="96">
        <v>4</v>
      </c>
      <c r="F301" s="104" t="s">
        <v>375</v>
      </c>
      <c r="G301" s="69">
        <f t="shared" si="21"/>
        <v>280</v>
      </c>
      <c r="H301" s="63">
        <v>0.031</v>
      </c>
      <c r="I301" s="64">
        <f t="shared" si="22"/>
        <v>8.68</v>
      </c>
      <c r="J301" s="42"/>
      <c r="K301" s="42"/>
      <c r="L301" s="42"/>
      <c r="M301" s="42"/>
      <c r="N301" s="42"/>
      <c r="O301" s="42"/>
      <c r="P301" s="42"/>
      <c r="Q301" s="42"/>
    </row>
    <row r="302" spans="1:17" s="1" customFormat="1" ht="19.5" customHeight="1">
      <c r="A302" s="42"/>
      <c r="B302" s="65" t="s">
        <v>453</v>
      </c>
      <c r="C302" s="71" t="s">
        <v>324</v>
      </c>
      <c r="D302" s="71">
        <v>606</v>
      </c>
      <c r="E302" s="96">
        <v>4</v>
      </c>
      <c r="F302" s="104" t="s">
        <v>375</v>
      </c>
      <c r="G302" s="69">
        <f t="shared" si="21"/>
        <v>2424</v>
      </c>
      <c r="H302" s="63">
        <v>0.02</v>
      </c>
      <c r="I302" s="64">
        <f t="shared" si="22"/>
        <v>48.480000000000004</v>
      </c>
      <c r="J302" s="42"/>
      <c r="K302" s="42"/>
      <c r="L302" s="42"/>
      <c r="M302" s="42"/>
      <c r="N302" s="42"/>
      <c r="O302" s="42"/>
      <c r="P302" s="42"/>
      <c r="Q302" s="42"/>
    </row>
    <row r="303" spans="1:17" s="1" customFormat="1" ht="19.5" customHeight="1" thickBot="1">
      <c r="A303" s="42"/>
      <c r="B303" s="65" t="s">
        <v>453</v>
      </c>
      <c r="C303" s="71" t="s">
        <v>374</v>
      </c>
      <c r="D303" s="71">
        <v>846</v>
      </c>
      <c r="E303" s="96">
        <v>4</v>
      </c>
      <c r="F303" s="104" t="s">
        <v>375</v>
      </c>
      <c r="G303" s="69">
        <f t="shared" si="21"/>
        <v>3384</v>
      </c>
      <c r="H303" s="63">
        <v>0.1</v>
      </c>
      <c r="I303" s="64">
        <f t="shared" si="22"/>
        <v>338.40000000000003</v>
      </c>
      <c r="J303" s="42"/>
      <c r="K303" s="42"/>
      <c r="L303" s="42"/>
      <c r="M303" s="42"/>
      <c r="N303" s="42"/>
      <c r="O303" s="42"/>
      <c r="P303" s="42"/>
      <c r="Q303" s="42"/>
    </row>
    <row r="304" spans="1:17" s="1" customFormat="1" ht="19.5" customHeight="1" thickBot="1">
      <c r="A304" s="42"/>
      <c r="B304" s="52" t="s">
        <v>449</v>
      </c>
      <c r="C304" s="53"/>
      <c r="D304" s="80">
        <f>SUM(D250:D303)</f>
        <v>112553</v>
      </c>
      <c r="E304" s="81"/>
      <c r="F304" s="81"/>
      <c r="G304" s="82">
        <f>SUM(G250:G303)</f>
        <v>465802</v>
      </c>
      <c r="H304" s="83"/>
      <c r="I304" s="84">
        <f>SUM(I293:I303)</f>
        <v>5308.28</v>
      </c>
      <c r="J304" s="42"/>
      <c r="K304" s="42"/>
      <c r="L304" s="42"/>
      <c r="M304" s="42"/>
      <c r="N304" s="42"/>
      <c r="O304" s="42"/>
      <c r="P304" s="42"/>
      <c r="Q304" s="42"/>
    </row>
    <row r="305" spans="1:17" s="1" customFormat="1" ht="19.5" customHeight="1">
      <c r="A305" s="42"/>
      <c r="B305" s="42"/>
      <c r="C305" s="42"/>
      <c r="D305" s="42"/>
      <c r="E305" s="42"/>
      <c r="F305" s="42"/>
      <c r="G305" s="42"/>
      <c r="H305" s="98"/>
      <c r="I305" s="42"/>
      <c r="J305" s="42"/>
      <c r="K305" s="42"/>
      <c r="L305" s="42"/>
      <c r="M305" s="42"/>
      <c r="N305" s="42"/>
      <c r="O305" s="42"/>
      <c r="P305" s="42"/>
      <c r="Q305" s="42"/>
    </row>
    <row r="306" spans="1:17" s="1" customFormat="1" ht="19.5" customHeight="1">
      <c r="A306" s="42"/>
      <c r="B306" s="42"/>
      <c r="C306" s="42"/>
      <c r="D306" s="42"/>
      <c r="E306" s="42"/>
      <c r="F306" s="42"/>
      <c r="G306" s="42"/>
      <c r="H306" s="98"/>
      <c r="I306" s="42"/>
      <c r="J306" s="42"/>
      <c r="K306" s="42"/>
      <c r="L306" s="42"/>
      <c r="M306" s="42"/>
      <c r="N306" s="42"/>
      <c r="O306" s="42"/>
      <c r="P306" s="42"/>
      <c r="Q306" s="42"/>
    </row>
    <row r="307" spans="1:17" s="1" customFormat="1" ht="19.5" customHeight="1">
      <c r="A307" s="42"/>
      <c r="B307" s="42"/>
      <c r="C307" s="42"/>
      <c r="D307" s="42"/>
      <c r="E307" s="42"/>
      <c r="F307" s="42"/>
      <c r="G307" s="42"/>
      <c r="H307" s="98"/>
      <c r="I307" s="42"/>
      <c r="J307" s="42"/>
      <c r="K307" s="42"/>
      <c r="L307" s="42"/>
      <c r="M307" s="42"/>
      <c r="N307" s="42"/>
      <c r="O307" s="42"/>
      <c r="P307" s="42"/>
      <c r="Q307" s="42"/>
    </row>
    <row r="308" spans="1:17" s="1" customFormat="1" ht="19.5" customHeight="1">
      <c r="A308" s="42"/>
      <c r="B308" s="44" t="s">
        <v>431</v>
      </c>
      <c r="C308" s="42"/>
      <c r="D308" s="115" t="s">
        <v>415</v>
      </c>
      <c r="E308" s="42"/>
      <c r="F308" s="42"/>
      <c r="G308" s="42"/>
      <c r="H308" s="98"/>
      <c r="I308" s="42"/>
      <c r="J308" s="42"/>
      <c r="K308" s="42"/>
      <c r="L308" s="42"/>
      <c r="M308" s="42"/>
      <c r="N308" s="42"/>
      <c r="O308" s="42"/>
      <c r="P308" s="42"/>
      <c r="Q308" s="42"/>
    </row>
    <row r="309" spans="1:28" s="1" customFormat="1" ht="19.5" customHeight="1" thickBot="1">
      <c r="A309" s="42"/>
      <c r="B309" s="42"/>
      <c r="C309" s="42"/>
      <c r="D309" s="42"/>
      <c r="E309" s="42"/>
      <c r="F309" s="42"/>
      <c r="G309" s="42"/>
      <c r="H309" s="98"/>
      <c r="I309" s="42"/>
      <c r="J309" s="43"/>
      <c r="K309" s="43"/>
      <c r="L309" s="43"/>
      <c r="M309" s="43"/>
      <c r="N309" s="43"/>
      <c r="O309" s="43"/>
      <c r="P309" s="43"/>
      <c r="Q309" s="43"/>
      <c r="R309" s="10"/>
      <c r="S309" s="10"/>
      <c r="T309" s="10"/>
      <c r="U309" s="10"/>
      <c r="V309" s="10"/>
      <c r="W309" s="10"/>
      <c r="X309" s="10"/>
      <c r="Y309" s="10"/>
      <c r="Z309" s="10"/>
      <c r="AA309" s="10"/>
      <c r="AB309" s="10"/>
    </row>
    <row r="310" spans="1:17" s="1" customFormat="1" ht="19.5" customHeight="1" thickBot="1">
      <c r="A310" s="42"/>
      <c r="B310" s="52" t="s">
        <v>255</v>
      </c>
      <c r="C310" s="54" t="s">
        <v>323</v>
      </c>
      <c r="D310" s="54" t="s">
        <v>0</v>
      </c>
      <c r="E310" s="54" t="s">
        <v>320</v>
      </c>
      <c r="F310" s="54" t="s">
        <v>313</v>
      </c>
      <c r="G310" s="55" t="s">
        <v>222</v>
      </c>
      <c r="H310" s="225" t="s">
        <v>321</v>
      </c>
      <c r="I310" s="226" t="s">
        <v>410</v>
      </c>
      <c r="J310" s="43"/>
      <c r="K310" s="42"/>
      <c r="L310" s="42"/>
      <c r="M310" s="42"/>
      <c r="N310" s="42"/>
      <c r="O310" s="42"/>
      <c r="P310" s="42"/>
      <c r="Q310" s="42"/>
    </row>
    <row r="311" spans="1:17" s="1" customFormat="1" ht="19.5" customHeight="1" thickBot="1">
      <c r="A311" s="42"/>
      <c r="B311" s="116" t="str">
        <f>B87</f>
        <v>SKUPAJ POMETANJE CESTIŠČ</v>
      </c>
      <c r="C311" s="117"/>
      <c r="D311" s="118">
        <f>D87</f>
        <v>65956</v>
      </c>
      <c r="E311" s="119"/>
      <c r="F311" s="119"/>
      <c r="G311" s="120">
        <f>G87</f>
        <v>2334472</v>
      </c>
      <c r="H311" s="83"/>
      <c r="I311" s="121">
        <f>I87</f>
        <v>46689.44000000001</v>
      </c>
      <c r="J311" s="43"/>
      <c r="K311" s="42"/>
      <c r="L311" s="42"/>
      <c r="M311" s="42"/>
      <c r="N311" s="42"/>
      <c r="O311" s="42"/>
      <c r="P311" s="42"/>
      <c r="Q311" s="42"/>
    </row>
    <row r="312" spans="1:17" s="1" customFormat="1" ht="19.5" customHeight="1" thickBot="1">
      <c r="A312" s="42"/>
      <c r="B312" s="116" t="s">
        <v>322</v>
      </c>
      <c r="C312" s="117"/>
      <c r="D312" s="118">
        <f>D200</f>
        <v>59369</v>
      </c>
      <c r="E312" s="119"/>
      <c r="F312" s="119"/>
      <c r="G312" s="120">
        <f>G200</f>
        <v>1225990</v>
      </c>
      <c r="H312" s="83"/>
      <c r="I312" s="121">
        <f>I200</f>
        <v>38385.850000000006</v>
      </c>
      <c r="J312" s="43"/>
      <c r="K312" s="42"/>
      <c r="L312" s="42"/>
      <c r="M312" s="42"/>
      <c r="N312" s="42"/>
      <c r="O312" s="42"/>
      <c r="P312" s="42"/>
      <c r="Q312" s="42"/>
    </row>
    <row r="313" spans="1:17" s="1" customFormat="1" ht="19.5" customHeight="1" thickBot="1">
      <c r="A313" s="42"/>
      <c r="B313" s="116" t="str">
        <f>B230</f>
        <v>SKUPAJ POMETANJE PARK. MEST</v>
      </c>
      <c r="C313" s="117"/>
      <c r="D313" s="118">
        <f>D230</f>
        <v>19097</v>
      </c>
      <c r="E313" s="119"/>
      <c r="F313" s="122"/>
      <c r="G313" s="120">
        <f>G230</f>
        <v>949215</v>
      </c>
      <c r="H313" s="83"/>
      <c r="I313" s="121">
        <f>I230</f>
        <v>44613.104999999996</v>
      </c>
      <c r="J313" s="43"/>
      <c r="K313" s="42"/>
      <c r="L313" s="42"/>
      <c r="M313" s="42"/>
      <c r="N313" s="42"/>
      <c r="O313" s="42"/>
      <c r="P313" s="42"/>
      <c r="Q313" s="42"/>
    </row>
    <row r="314" spans="1:17" s="1" customFormat="1" ht="19.5" customHeight="1" thickBot="1">
      <c r="A314" s="42"/>
      <c r="B314" s="116" t="str">
        <f>B290</f>
        <v>SKUPAJ POMETANJE PARKIRIŠČ</v>
      </c>
      <c r="C314" s="117"/>
      <c r="D314" s="118">
        <f>D290</f>
        <v>55780</v>
      </c>
      <c r="E314" s="119"/>
      <c r="F314" s="122"/>
      <c r="G314" s="120">
        <f>G290</f>
        <v>233470</v>
      </c>
      <c r="H314" s="83"/>
      <c r="I314" s="121">
        <f>I290</f>
        <v>23346.999999999996</v>
      </c>
      <c r="J314" s="42"/>
      <c r="K314" s="42"/>
      <c r="L314" s="42"/>
      <c r="M314" s="42"/>
      <c r="N314" s="42"/>
      <c r="O314" s="42"/>
      <c r="P314" s="42"/>
      <c r="Q314" s="42"/>
    </row>
    <row r="315" spans="1:17" s="1" customFormat="1" ht="19.5" customHeight="1" thickBot="1">
      <c r="A315" s="42"/>
      <c r="B315" s="222" t="s">
        <v>449</v>
      </c>
      <c r="C315" s="117"/>
      <c r="D315" s="223">
        <f>D304</f>
        <v>112553</v>
      </c>
      <c r="E315" s="119"/>
      <c r="F315" s="122"/>
      <c r="G315" s="120">
        <f>G304</f>
        <v>465802</v>
      </c>
      <c r="H315" s="83"/>
      <c r="I315" s="121">
        <f>I304</f>
        <v>5308.28</v>
      </c>
      <c r="J315" s="42"/>
      <c r="K315" s="42"/>
      <c r="L315" s="42"/>
      <c r="M315" s="42"/>
      <c r="N315" s="42"/>
      <c r="O315" s="42"/>
      <c r="P315" s="42"/>
      <c r="Q315" s="42"/>
    </row>
    <row r="316" spans="1:17" s="1" customFormat="1" ht="19.5" customHeight="1" thickBot="1">
      <c r="A316" s="42"/>
      <c r="B316" s="222" t="s">
        <v>568</v>
      </c>
      <c r="C316" s="117" t="s">
        <v>569</v>
      </c>
      <c r="D316" s="223"/>
      <c r="E316" s="119"/>
      <c r="F316" s="122"/>
      <c r="G316" s="120"/>
      <c r="H316" s="83"/>
      <c r="I316" s="121">
        <v>58145.508</v>
      </c>
      <c r="J316" s="42"/>
      <c r="K316" s="42"/>
      <c r="L316" s="42"/>
      <c r="M316" s="42"/>
      <c r="N316" s="42"/>
      <c r="O316" s="42"/>
      <c r="P316" s="42"/>
      <c r="Q316" s="42"/>
    </row>
    <row r="317" spans="1:17" s="1" customFormat="1" ht="19.5" customHeight="1">
      <c r="A317" s="42"/>
      <c r="B317" s="270" t="s">
        <v>418</v>
      </c>
      <c r="C317" s="271"/>
      <c r="D317" s="272">
        <f>SUM(D311:D314)</f>
        <v>200202</v>
      </c>
      <c r="E317" s="271"/>
      <c r="F317" s="273"/>
      <c r="G317" s="274">
        <f>SUM(G311:G314)</f>
        <v>4743147</v>
      </c>
      <c r="H317" s="275"/>
      <c r="I317" s="276">
        <f>SUM(I311:I316)</f>
        <v>216489.183</v>
      </c>
      <c r="J317" s="42"/>
      <c r="K317" s="42"/>
      <c r="L317" s="42"/>
      <c r="M317" s="42"/>
      <c r="N317" s="42"/>
      <c r="O317" s="42"/>
      <c r="P317" s="42"/>
      <c r="Q317" s="42"/>
    </row>
    <row r="318" spans="1:17" s="1" customFormat="1" ht="19.5" customHeight="1">
      <c r="A318" s="42"/>
      <c r="B318" s="44"/>
      <c r="C318" s="44"/>
      <c r="D318" s="49"/>
      <c r="E318" s="44"/>
      <c r="F318" s="44"/>
      <c r="G318" s="49"/>
      <c r="H318" s="269"/>
      <c r="I318" s="203"/>
      <c r="J318" s="42"/>
      <c r="K318" s="42"/>
      <c r="L318" s="42"/>
      <c r="M318" s="42"/>
      <c r="N318" s="42"/>
      <c r="O318" s="42"/>
      <c r="P318" s="42"/>
      <c r="Q318" s="42"/>
    </row>
    <row r="319" spans="1:17" s="1" customFormat="1" ht="19.5" customHeight="1" thickBot="1">
      <c r="A319" s="42"/>
      <c r="B319" s="44"/>
      <c r="C319" s="44"/>
      <c r="D319" s="49"/>
      <c r="E319" s="44"/>
      <c r="F319" s="44"/>
      <c r="G319" s="49"/>
      <c r="H319" s="269"/>
      <c r="I319" s="203"/>
      <c r="J319" s="42"/>
      <c r="K319" s="42"/>
      <c r="L319" s="42"/>
      <c r="M319" s="42"/>
      <c r="N319" s="42"/>
      <c r="O319" s="42"/>
      <c r="P319" s="42"/>
      <c r="Q319" s="42"/>
    </row>
    <row r="320" spans="1:17" s="1" customFormat="1" ht="19.5" customHeight="1" thickBot="1">
      <c r="A320" s="42"/>
      <c r="B320" s="123" t="s">
        <v>553</v>
      </c>
      <c r="C320" s="340"/>
      <c r="D320" s="341"/>
      <c r="E320" s="341"/>
      <c r="F320" s="341"/>
      <c r="G320" s="341"/>
      <c r="H320" s="341"/>
      <c r="I320" s="342"/>
      <c r="J320" s="42"/>
      <c r="K320" s="42"/>
      <c r="L320" s="42"/>
      <c r="M320" s="42"/>
      <c r="N320" s="42"/>
      <c r="O320" s="42"/>
      <c r="P320" s="42"/>
      <c r="Q320" s="42"/>
    </row>
    <row r="321" spans="1:17" s="1" customFormat="1" ht="19.5" customHeight="1" thickBot="1">
      <c r="A321" s="42"/>
      <c r="B321" s="52" t="s">
        <v>255</v>
      </c>
      <c r="C321" s="54" t="s">
        <v>323</v>
      </c>
      <c r="D321" s="54" t="s">
        <v>570</v>
      </c>
      <c r="E321" s="54" t="s">
        <v>320</v>
      </c>
      <c r="F321" s="54"/>
      <c r="G321" s="55" t="s">
        <v>575</v>
      </c>
      <c r="H321" s="56" t="s">
        <v>321</v>
      </c>
      <c r="I321" s="57" t="s">
        <v>410</v>
      </c>
      <c r="J321" s="42"/>
      <c r="K321" s="42"/>
      <c r="L321" s="42"/>
      <c r="M321" s="42"/>
      <c r="N321" s="42"/>
      <c r="O321" s="42"/>
      <c r="P321" s="42"/>
      <c r="Q321" s="42"/>
    </row>
    <row r="322" spans="1:17" s="1" customFormat="1" ht="19.5" customHeight="1">
      <c r="A322" s="42"/>
      <c r="B322" s="266" t="s">
        <v>555</v>
      </c>
      <c r="C322" s="133" t="s">
        <v>333</v>
      </c>
      <c r="D322" s="62">
        <v>2439</v>
      </c>
      <c r="E322" s="61">
        <v>52</v>
      </c>
      <c r="F322" s="61"/>
      <c r="G322" s="62">
        <f>D322*E322</f>
        <v>126828</v>
      </c>
      <c r="H322" s="63">
        <v>0.031</v>
      </c>
      <c r="I322" s="64">
        <f>G322*H322</f>
        <v>3931.668</v>
      </c>
      <c r="J322" s="42"/>
      <c r="K322" s="42"/>
      <c r="L322" s="42"/>
      <c r="M322" s="42"/>
      <c r="N322" s="42"/>
      <c r="O322" s="42"/>
      <c r="P322" s="42"/>
      <c r="Q322" s="42"/>
    </row>
    <row r="323" spans="1:17" s="1" customFormat="1" ht="19.5" customHeight="1">
      <c r="A323" s="42"/>
      <c r="B323" s="278" t="s">
        <v>554</v>
      </c>
      <c r="C323" s="127" t="s">
        <v>333</v>
      </c>
      <c r="D323" s="277">
        <v>8131</v>
      </c>
      <c r="E323" s="68">
        <v>52</v>
      </c>
      <c r="F323" s="68"/>
      <c r="G323" s="69">
        <f>D323*E323</f>
        <v>422812</v>
      </c>
      <c r="H323" s="63">
        <v>0.031</v>
      </c>
      <c r="I323" s="70">
        <f>G323*H323</f>
        <v>13107.172</v>
      </c>
      <c r="J323" s="42"/>
      <c r="K323" s="42"/>
      <c r="L323" s="42"/>
      <c r="M323" s="42"/>
      <c r="N323" s="42"/>
      <c r="O323" s="42"/>
      <c r="P323" s="42"/>
      <c r="Q323" s="42"/>
    </row>
    <row r="324" spans="1:17" s="1" customFormat="1" ht="19.5" customHeight="1">
      <c r="A324" s="42"/>
      <c r="B324" s="278" t="s">
        <v>554</v>
      </c>
      <c r="C324" s="127" t="s">
        <v>477</v>
      </c>
      <c r="D324" s="280">
        <v>407</v>
      </c>
      <c r="E324" s="61">
        <v>52</v>
      </c>
      <c r="F324" s="68"/>
      <c r="G324" s="105">
        <f>D324*E324</f>
        <v>21164</v>
      </c>
      <c r="H324" s="63">
        <v>0.031</v>
      </c>
      <c r="I324" s="70">
        <f>G324*H324</f>
        <v>656.084</v>
      </c>
      <c r="J324" s="42"/>
      <c r="K324" s="42"/>
      <c r="L324" s="42"/>
      <c r="M324" s="42"/>
      <c r="N324" s="42"/>
      <c r="O324" s="42"/>
      <c r="P324" s="42"/>
      <c r="Q324" s="42"/>
    </row>
    <row r="325" spans="1:17" s="1" customFormat="1" ht="19.5" customHeight="1">
      <c r="A325" s="42"/>
      <c r="B325" s="278"/>
      <c r="C325" s="127"/>
      <c r="D325" s="277"/>
      <c r="E325" s="68"/>
      <c r="F325" s="68"/>
      <c r="G325" s="69"/>
      <c r="H325" s="63"/>
      <c r="I325" s="70"/>
      <c r="J325" s="42"/>
      <c r="K325" s="42"/>
      <c r="L325" s="42"/>
      <c r="M325" s="42"/>
      <c r="N325" s="42"/>
      <c r="O325" s="42"/>
      <c r="P325" s="42"/>
      <c r="Q325" s="42"/>
    </row>
    <row r="326" spans="1:17" s="1" customFormat="1" ht="19.5" customHeight="1">
      <c r="A326" s="42"/>
      <c r="B326" s="279" t="s">
        <v>556</v>
      </c>
      <c r="C326" s="127" t="s">
        <v>333</v>
      </c>
      <c r="D326" s="281">
        <v>2439</v>
      </c>
      <c r="E326" s="61">
        <v>26</v>
      </c>
      <c r="F326" s="61"/>
      <c r="G326" s="62">
        <f>D326*E326</f>
        <v>63414</v>
      </c>
      <c r="H326" s="63">
        <v>0.055</v>
      </c>
      <c r="I326" s="64">
        <f>G326*H326</f>
        <v>3487.77</v>
      </c>
      <c r="J326" s="42"/>
      <c r="K326" s="42"/>
      <c r="L326" s="42"/>
      <c r="M326" s="42"/>
      <c r="N326" s="42"/>
      <c r="O326" s="42"/>
      <c r="P326" s="42"/>
      <c r="Q326" s="42"/>
    </row>
    <row r="327" spans="1:17" s="1" customFormat="1" ht="19.5" customHeight="1">
      <c r="A327" s="42"/>
      <c r="B327" s="278" t="s">
        <v>556</v>
      </c>
      <c r="C327" s="127" t="s">
        <v>333</v>
      </c>
      <c r="D327" s="277">
        <v>8131</v>
      </c>
      <c r="E327" s="68">
        <v>12</v>
      </c>
      <c r="F327" s="68"/>
      <c r="G327" s="69">
        <f>D327*E327</f>
        <v>97572</v>
      </c>
      <c r="H327" s="63">
        <v>0.055</v>
      </c>
      <c r="I327" s="70">
        <f>G327*H327</f>
        <v>5366.46</v>
      </c>
      <c r="J327" s="42"/>
      <c r="K327" s="42"/>
      <c r="L327" s="42"/>
      <c r="M327" s="42"/>
      <c r="N327" s="42"/>
      <c r="O327" s="42"/>
      <c r="P327" s="42"/>
      <c r="Q327" s="42"/>
    </row>
    <row r="328" spans="1:17" s="1" customFormat="1" ht="19.5" customHeight="1">
      <c r="A328" s="42"/>
      <c r="B328" s="278" t="s">
        <v>557</v>
      </c>
      <c r="C328" s="127" t="s">
        <v>477</v>
      </c>
      <c r="D328" s="280">
        <v>407</v>
      </c>
      <c r="E328" s="61">
        <v>52</v>
      </c>
      <c r="F328" s="68"/>
      <c r="G328" s="105">
        <f>D328*E328</f>
        <v>21164</v>
      </c>
      <c r="H328" s="63">
        <v>0.055</v>
      </c>
      <c r="I328" s="70">
        <f>G328*H328</f>
        <v>1164.02</v>
      </c>
      <c r="J328" s="42"/>
      <c r="K328" s="42"/>
      <c r="L328" s="42"/>
      <c r="M328" s="42"/>
      <c r="N328" s="42"/>
      <c r="O328" s="42"/>
      <c r="P328" s="42"/>
      <c r="Q328" s="42"/>
    </row>
    <row r="329" spans="1:17" s="1" customFormat="1" ht="19.5" customHeight="1">
      <c r="A329" s="42"/>
      <c r="B329" s="267"/>
      <c r="C329" s="127"/>
      <c r="D329" s="69"/>
      <c r="E329" s="68"/>
      <c r="F329" s="68"/>
      <c r="G329" s="69"/>
      <c r="H329" s="63"/>
      <c r="I329" s="70"/>
      <c r="J329" s="42"/>
      <c r="K329" s="42"/>
      <c r="L329" s="42"/>
      <c r="M329" s="42"/>
      <c r="N329" s="42"/>
      <c r="O329" s="42"/>
      <c r="P329" s="42"/>
      <c r="Q329" s="42"/>
    </row>
    <row r="330" spans="1:17" s="1" customFormat="1" ht="19.5" customHeight="1">
      <c r="A330" s="42"/>
      <c r="B330" s="266" t="s">
        <v>565</v>
      </c>
      <c r="C330" s="133" t="s">
        <v>571</v>
      </c>
      <c r="D330" s="62">
        <v>4154</v>
      </c>
      <c r="E330" s="61">
        <v>365</v>
      </c>
      <c r="F330" s="61"/>
      <c r="G330" s="62">
        <f>D330*E330</f>
        <v>1516210</v>
      </c>
      <c r="H330" s="63">
        <v>0.0054</v>
      </c>
      <c r="I330" s="64">
        <f>G330*H330</f>
        <v>8187.534000000001</v>
      </c>
      <c r="J330" s="42"/>
      <c r="K330" s="42"/>
      <c r="L330" s="42"/>
      <c r="M330" s="42"/>
      <c r="N330" s="42"/>
      <c r="O330" s="42"/>
      <c r="P330" s="42"/>
      <c r="Q330" s="42"/>
    </row>
    <row r="331" spans="1:17" s="1" customFormat="1" ht="19.5" customHeight="1">
      <c r="A331" s="42"/>
      <c r="B331" s="278" t="s">
        <v>567</v>
      </c>
      <c r="C331" s="127" t="s">
        <v>572</v>
      </c>
      <c r="D331" s="277">
        <v>28</v>
      </c>
      <c r="E331" s="68">
        <v>365</v>
      </c>
      <c r="F331" s="68"/>
      <c r="G331" s="69">
        <f>D331*E331</f>
        <v>10220</v>
      </c>
      <c r="H331" s="63">
        <v>1.14</v>
      </c>
      <c r="I331" s="70">
        <f>G331*H331</f>
        <v>11650.8</v>
      </c>
      <c r="J331" s="42"/>
      <c r="K331" s="42"/>
      <c r="L331" s="42"/>
      <c r="M331" s="42"/>
      <c r="N331" s="42"/>
      <c r="O331" s="42"/>
      <c r="P331" s="42"/>
      <c r="Q331" s="42"/>
    </row>
    <row r="332" spans="1:17" s="1" customFormat="1" ht="19.5" customHeight="1">
      <c r="A332" s="42"/>
      <c r="B332" s="278"/>
      <c r="C332" s="127"/>
      <c r="D332" s="280"/>
      <c r="E332" s="61"/>
      <c r="F332" s="68"/>
      <c r="G332" s="105"/>
      <c r="H332" s="63"/>
      <c r="I332" s="70"/>
      <c r="J332" s="42"/>
      <c r="K332" s="42"/>
      <c r="L332" s="42"/>
      <c r="M332" s="42"/>
      <c r="N332" s="42"/>
      <c r="O332" s="42"/>
      <c r="P332" s="42"/>
      <c r="Q332" s="42"/>
    </row>
    <row r="333" spans="1:17" s="1" customFormat="1" ht="19.5" customHeight="1">
      <c r="A333" s="42"/>
      <c r="B333" s="279" t="s">
        <v>558</v>
      </c>
      <c r="C333" s="127" t="s">
        <v>573</v>
      </c>
      <c r="D333" s="281">
        <v>4</v>
      </c>
      <c r="E333" s="61">
        <v>6</v>
      </c>
      <c r="F333" s="61"/>
      <c r="G333" s="62">
        <v>24</v>
      </c>
      <c r="H333" s="63">
        <v>55</v>
      </c>
      <c r="I333" s="64">
        <f>G333*H333</f>
        <v>1320</v>
      </c>
      <c r="J333" s="42"/>
      <c r="K333" s="42"/>
      <c r="L333" s="42"/>
      <c r="M333" s="42"/>
      <c r="N333" s="42"/>
      <c r="O333" s="42"/>
      <c r="P333" s="42"/>
      <c r="Q333" s="42"/>
    </row>
    <row r="334" spans="1:17" s="1" customFormat="1" ht="19.5" customHeight="1">
      <c r="A334" s="42"/>
      <c r="B334" s="279"/>
      <c r="C334" s="127" t="s">
        <v>574</v>
      </c>
      <c r="D334" s="281">
        <v>4</v>
      </c>
      <c r="E334" s="61">
        <v>6</v>
      </c>
      <c r="F334" s="61"/>
      <c r="G334" s="62">
        <v>24</v>
      </c>
      <c r="H334" s="63">
        <v>11</v>
      </c>
      <c r="I334" s="64">
        <f>G334*H334</f>
        <v>264</v>
      </c>
      <c r="J334" s="42"/>
      <c r="K334" s="42"/>
      <c r="L334" s="42"/>
      <c r="M334" s="42"/>
      <c r="N334" s="42"/>
      <c r="O334" s="42"/>
      <c r="P334" s="42"/>
      <c r="Q334" s="42"/>
    </row>
    <row r="335" spans="1:17" s="1" customFormat="1" ht="19.5" customHeight="1">
      <c r="A335" s="42"/>
      <c r="B335" s="278" t="s">
        <v>560</v>
      </c>
      <c r="C335" s="127" t="s">
        <v>573</v>
      </c>
      <c r="D335" s="277">
        <v>5</v>
      </c>
      <c r="E335" s="68">
        <v>8</v>
      </c>
      <c r="F335" s="68"/>
      <c r="G335" s="62">
        <f>D335*E335</f>
        <v>40</v>
      </c>
      <c r="H335" s="63">
        <v>55</v>
      </c>
      <c r="I335" s="70">
        <f>G335*H335</f>
        <v>2200</v>
      </c>
      <c r="J335" s="42"/>
      <c r="K335" s="42"/>
      <c r="L335" s="42"/>
      <c r="M335" s="42"/>
      <c r="N335" s="42"/>
      <c r="O335" s="42"/>
      <c r="P335" s="42"/>
      <c r="Q335" s="42"/>
    </row>
    <row r="336" spans="1:17" s="1" customFormat="1" ht="19.5" customHeight="1">
      <c r="A336" s="42"/>
      <c r="B336" s="278"/>
      <c r="C336" s="127" t="s">
        <v>574</v>
      </c>
      <c r="D336" s="277">
        <v>5</v>
      </c>
      <c r="E336" s="61">
        <v>8</v>
      </c>
      <c r="F336" s="68"/>
      <c r="G336" s="62">
        <f>D336*E336</f>
        <v>40</v>
      </c>
      <c r="H336" s="63">
        <v>11</v>
      </c>
      <c r="I336" s="70">
        <f>G336*H336</f>
        <v>440</v>
      </c>
      <c r="J336" s="42"/>
      <c r="K336" s="42"/>
      <c r="L336" s="42"/>
      <c r="M336" s="42"/>
      <c r="N336" s="42"/>
      <c r="O336" s="42"/>
      <c r="P336" s="42"/>
      <c r="Q336" s="42"/>
    </row>
    <row r="337" spans="1:17" s="1" customFormat="1" ht="19.5" customHeight="1">
      <c r="A337" s="42"/>
      <c r="B337" s="278" t="s">
        <v>561</v>
      </c>
      <c r="C337" s="127" t="s">
        <v>559</v>
      </c>
      <c r="D337" s="280">
        <v>4</v>
      </c>
      <c r="E337" s="61">
        <v>12</v>
      </c>
      <c r="F337" s="68"/>
      <c r="G337" s="105">
        <f>D337*E337</f>
        <v>48</v>
      </c>
      <c r="H337" s="63">
        <v>11</v>
      </c>
      <c r="I337" s="70">
        <f>G337*H337</f>
        <v>528</v>
      </c>
      <c r="J337" s="42"/>
      <c r="K337" s="42"/>
      <c r="L337" s="42"/>
      <c r="M337" s="42"/>
      <c r="N337" s="42"/>
      <c r="O337" s="42"/>
      <c r="P337" s="42"/>
      <c r="Q337" s="42"/>
    </row>
    <row r="338" spans="1:17" ht="19.5" customHeight="1">
      <c r="A338" s="42"/>
      <c r="B338" s="278"/>
      <c r="C338" s="127"/>
      <c r="D338" s="280"/>
      <c r="E338" s="61"/>
      <c r="F338" s="68"/>
      <c r="G338" s="105"/>
      <c r="H338" s="63"/>
      <c r="I338" s="70"/>
      <c r="J338" s="42"/>
      <c r="K338" s="42"/>
      <c r="L338" s="42"/>
      <c r="M338" s="42"/>
      <c r="N338" s="42"/>
      <c r="O338" s="42"/>
      <c r="P338" s="42"/>
      <c r="Q338" s="42"/>
    </row>
    <row r="339" spans="1:17" ht="19.5" customHeight="1">
      <c r="A339" s="42"/>
      <c r="B339" s="289" t="s">
        <v>562</v>
      </c>
      <c r="C339" s="290"/>
      <c r="D339" s="291"/>
      <c r="E339" s="292"/>
      <c r="F339" s="292"/>
      <c r="G339" s="293"/>
      <c r="H339" s="294"/>
      <c r="I339" s="295"/>
      <c r="J339" s="42"/>
      <c r="K339" s="42"/>
      <c r="L339" s="42"/>
      <c r="M339" s="42"/>
      <c r="N339" s="42"/>
      <c r="O339" s="42"/>
      <c r="P339" s="42"/>
      <c r="Q339" s="42"/>
    </row>
    <row r="340" spans="1:17" ht="19.5" customHeight="1">
      <c r="A340" s="42"/>
      <c r="B340" s="296" t="s">
        <v>563</v>
      </c>
      <c r="C340" s="290" t="s">
        <v>576</v>
      </c>
      <c r="D340" s="297">
        <v>3</v>
      </c>
      <c r="E340" s="298">
        <v>34</v>
      </c>
      <c r="F340" s="298"/>
      <c r="G340" s="293">
        <f aca="true" t="shared" si="23" ref="G340:G345">D340*E340</f>
        <v>102</v>
      </c>
      <c r="H340" s="294">
        <v>17</v>
      </c>
      <c r="I340" s="299">
        <f aca="true" t="shared" si="24" ref="I340:I345">G340*H340</f>
        <v>1734</v>
      </c>
      <c r="J340" s="42"/>
      <c r="K340" s="42"/>
      <c r="L340" s="42"/>
      <c r="M340" s="42"/>
      <c r="N340" s="42"/>
      <c r="O340" s="42"/>
      <c r="P340" s="42"/>
      <c r="Q340" s="42"/>
    </row>
    <row r="341" spans="1:17" ht="19.5" customHeight="1">
      <c r="A341" s="42"/>
      <c r="B341" s="296" t="s">
        <v>580</v>
      </c>
      <c r="C341" s="290" t="s">
        <v>559</v>
      </c>
      <c r="D341" s="300">
        <v>2</v>
      </c>
      <c r="E341" s="292">
        <v>34</v>
      </c>
      <c r="F341" s="298"/>
      <c r="G341" s="301">
        <f t="shared" si="23"/>
        <v>68</v>
      </c>
      <c r="H341" s="294">
        <v>14.473</v>
      </c>
      <c r="I341" s="299">
        <f t="shared" si="24"/>
        <v>984.1640000000001</v>
      </c>
      <c r="J341" s="42"/>
      <c r="K341" s="42"/>
      <c r="L341" s="42"/>
      <c r="M341" s="42"/>
      <c r="N341" s="42"/>
      <c r="O341" s="42"/>
      <c r="P341" s="42"/>
      <c r="Q341" s="42"/>
    </row>
    <row r="342" spans="1:17" ht="19.5" customHeight="1">
      <c r="A342" s="42"/>
      <c r="B342" s="289" t="s">
        <v>577</v>
      </c>
      <c r="C342" s="290" t="s">
        <v>564</v>
      </c>
      <c r="D342" s="291">
        <v>1</v>
      </c>
      <c r="E342" s="292">
        <v>34</v>
      </c>
      <c r="F342" s="292"/>
      <c r="G342" s="301">
        <f t="shared" si="23"/>
        <v>34</v>
      </c>
      <c r="H342" s="294">
        <v>24</v>
      </c>
      <c r="I342" s="299">
        <f t="shared" si="24"/>
        <v>816</v>
      </c>
      <c r="J342" s="42"/>
      <c r="K342" s="42"/>
      <c r="L342" s="42"/>
      <c r="M342" s="42"/>
      <c r="N342" s="42"/>
      <c r="O342" s="42"/>
      <c r="P342" s="42"/>
      <c r="Q342" s="42"/>
    </row>
    <row r="343" spans="1:17" ht="19.5" customHeight="1">
      <c r="A343" s="42"/>
      <c r="B343" s="302" t="s">
        <v>578</v>
      </c>
      <c r="C343" s="290" t="s">
        <v>576</v>
      </c>
      <c r="D343" s="303">
        <v>18</v>
      </c>
      <c r="E343" s="298">
        <v>4</v>
      </c>
      <c r="F343" s="298"/>
      <c r="G343" s="304">
        <f t="shared" si="23"/>
        <v>72</v>
      </c>
      <c r="H343" s="305">
        <v>17</v>
      </c>
      <c r="I343" s="299">
        <f t="shared" si="24"/>
        <v>1224</v>
      </c>
      <c r="J343" s="42"/>
      <c r="K343" s="42"/>
      <c r="L343" s="42"/>
      <c r="M343" s="42"/>
      <c r="N343" s="42"/>
      <c r="O343" s="42"/>
      <c r="P343" s="42"/>
      <c r="Q343" s="42"/>
    </row>
    <row r="344" spans="1:17" ht="19.5" customHeight="1">
      <c r="A344" s="42"/>
      <c r="B344" s="296" t="s">
        <v>580</v>
      </c>
      <c r="C344" s="290" t="s">
        <v>559</v>
      </c>
      <c r="D344" s="300">
        <v>3</v>
      </c>
      <c r="E344" s="292">
        <v>4</v>
      </c>
      <c r="F344" s="298"/>
      <c r="G344" s="301">
        <f t="shared" si="23"/>
        <v>12</v>
      </c>
      <c r="H344" s="294">
        <v>14.43</v>
      </c>
      <c r="I344" s="299">
        <f t="shared" si="24"/>
        <v>173.16</v>
      </c>
      <c r="J344" s="42"/>
      <c r="K344" s="42"/>
      <c r="L344" s="42"/>
      <c r="M344" s="42"/>
      <c r="N344" s="42"/>
      <c r="O344" s="42"/>
      <c r="P344" s="42"/>
      <c r="Q344" s="42"/>
    </row>
    <row r="345" spans="1:17" ht="19.5" customHeight="1" thickBot="1">
      <c r="A345" s="42"/>
      <c r="B345" s="306" t="s">
        <v>579</v>
      </c>
      <c r="C345" s="307" t="s">
        <v>559</v>
      </c>
      <c r="D345" s="308">
        <v>7</v>
      </c>
      <c r="E345" s="309">
        <v>4</v>
      </c>
      <c r="F345" s="309"/>
      <c r="G345" s="310">
        <f t="shared" si="23"/>
        <v>28</v>
      </c>
      <c r="H345" s="311">
        <v>11.4</v>
      </c>
      <c r="I345" s="312">
        <f t="shared" si="24"/>
        <v>319.2</v>
      </c>
      <c r="J345" s="42"/>
      <c r="K345" s="42"/>
      <c r="L345" s="42"/>
      <c r="M345" s="42"/>
      <c r="N345" s="42"/>
      <c r="O345" s="42"/>
      <c r="P345" s="42"/>
      <c r="Q345" s="42"/>
    </row>
    <row r="346" spans="1:17" ht="19.5" customHeight="1" thickBot="1">
      <c r="A346" s="42"/>
      <c r="B346" s="313"/>
      <c r="C346" s="314"/>
      <c r="D346" s="315"/>
      <c r="E346" s="316"/>
      <c r="F346" s="317"/>
      <c r="G346" s="318"/>
      <c r="H346" s="319"/>
      <c r="I346" s="320"/>
      <c r="J346" s="42"/>
      <c r="K346" s="42"/>
      <c r="L346" s="42"/>
      <c r="M346" s="42"/>
      <c r="N346" s="42"/>
      <c r="O346" s="42"/>
      <c r="P346" s="42"/>
      <c r="Q346" s="42"/>
    </row>
    <row r="347" spans="1:17" ht="19.5" customHeight="1" thickBot="1">
      <c r="A347" s="42"/>
      <c r="B347" s="123" t="s">
        <v>566</v>
      </c>
      <c r="C347" s="53"/>
      <c r="D347" s="268"/>
      <c r="E347" s="53"/>
      <c r="F347" s="124"/>
      <c r="G347" s="125"/>
      <c r="H347" s="56"/>
      <c r="I347" s="126">
        <f>SUM(I322:I345)</f>
        <v>57554.032</v>
      </c>
      <c r="J347" s="42"/>
      <c r="K347" s="42"/>
      <c r="L347" s="42"/>
      <c r="M347" s="42"/>
      <c r="N347" s="42"/>
      <c r="O347" s="42"/>
      <c r="P347" s="42"/>
      <c r="Q347" s="42"/>
    </row>
    <row r="348" spans="1:17" ht="19.5" customHeight="1">
      <c r="A348" s="42"/>
      <c r="B348" s="42"/>
      <c r="C348" s="42"/>
      <c r="D348" s="42"/>
      <c r="E348" s="42"/>
      <c r="F348" s="42"/>
      <c r="G348" s="42"/>
      <c r="H348" s="98"/>
      <c r="I348" s="42"/>
      <c r="J348" s="42"/>
      <c r="K348" s="42"/>
      <c r="L348" s="42"/>
      <c r="M348" s="42"/>
      <c r="N348" s="42"/>
      <c r="O348" s="42"/>
      <c r="P348" s="42"/>
      <c r="Q348" s="42"/>
    </row>
    <row r="349" spans="1:17" ht="19.5" customHeight="1">
      <c r="A349" s="42"/>
      <c r="B349" s="42"/>
      <c r="C349" s="42"/>
      <c r="D349" s="42"/>
      <c r="E349" s="42"/>
      <c r="F349" s="42"/>
      <c r="G349" s="42"/>
      <c r="H349" s="98"/>
      <c r="I349" s="42"/>
      <c r="J349" s="42"/>
      <c r="K349" s="42"/>
      <c r="L349" s="42"/>
      <c r="M349" s="42"/>
      <c r="N349" s="42"/>
      <c r="O349" s="42"/>
      <c r="P349" s="42"/>
      <c r="Q349" s="42"/>
    </row>
    <row r="350" spans="1:17" ht="19.5" customHeight="1">
      <c r="A350" s="42"/>
      <c r="B350" s="42"/>
      <c r="C350" s="42"/>
      <c r="D350" s="42"/>
      <c r="E350" s="42"/>
      <c r="F350" s="42"/>
      <c r="G350" s="42"/>
      <c r="H350" s="98"/>
      <c r="I350" s="42"/>
      <c r="J350" s="42"/>
      <c r="K350" s="42"/>
      <c r="L350" s="42"/>
      <c r="M350" s="42"/>
      <c r="N350" s="42"/>
      <c r="O350" s="42"/>
      <c r="P350" s="42"/>
      <c r="Q350" s="42"/>
    </row>
    <row r="351" spans="1:17" ht="19.5" customHeight="1">
      <c r="A351" s="42"/>
      <c r="B351" s="42"/>
      <c r="C351" s="42"/>
      <c r="D351" s="42"/>
      <c r="E351" s="42"/>
      <c r="F351" s="42"/>
      <c r="G351" s="42"/>
      <c r="H351" s="98"/>
      <c r="I351" s="42"/>
      <c r="J351" s="42"/>
      <c r="K351" s="42"/>
      <c r="L351" s="42"/>
      <c r="M351" s="42"/>
      <c r="N351" s="42"/>
      <c r="O351" s="42"/>
      <c r="P351" s="42"/>
      <c r="Q351" s="42"/>
    </row>
    <row r="352" spans="1:17" ht="19.5" customHeight="1">
      <c r="A352" s="42"/>
      <c r="B352" s="42"/>
      <c r="C352" s="42"/>
      <c r="D352" s="42"/>
      <c r="E352" s="42"/>
      <c r="F352" s="42"/>
      <c r="G352" s="42"/>
      <c r="H352" s="98"/>
      <c r="I352" s="42"/>
      <c r="J352" s="42"/>
      <c r="K352" s="42"/>
      <c r="L352" s="42"/>
      <c r="M352" s="42"/>
      <c r="N352" s="42"/>
      <c r="O352" s="42"/>
      <c r="P352" s="42"/>
      <c r="Q352" s="42"/>
    </row>
    <row r="353" spans="1:17" ht="19.5" customHeight="1">
      <c r="A353" s="42"/>
      <c r="B353" s="42"/>
      <c r="C353" s="42"/>
      <c r="D353" s="42"/>
      <c r="E353" s="42"/>
      <c r="F353" s="42"/>
      <c r="G353" s="42"/>
      <c r="H353" s="98"/>
      <c r="I353" s="42"/>
      <c r="J353" s="42"/>
      <c r="K353" s="42"/>
      <c r="L353" s="42"/>
      <c r="M353" s="42"/>
      <c r="N353" s="42"/>
      <c r="O353" s="42"/>
      <c r="P353" s="42"/>
      <c r="Q353" s="42"/>
    </row>
    <row r="354" spans="1:17" ht="19.5" customHeight="1">
      <c r="A354" s="42"/>
      <c r="B354" s="42"/>
      <c r="C354" s="42"/>
      <c r="D354" s="42"/>
      <c r="E354" s="42"/>
      <c r="F354" s="42"/>
      <c r="G354" s="42"/>
      <c r="H354" s="98"/>
      <c r="I354" s="42"/>
      <c r="J354" s="42"/>
      <c r="K354" s="42"/>
      <c r="L354" s="42"/>
      <c r="M354" s="42"/>
      <c r="N354" s="42"/>
      <c r="O354" s="42"/>
      <c r="P354" s="42"/>
      <c r="Q354" s="42"/>
    </row>
    <row r="355" spans="1:17" ht="19.5" customHeight="1">
      <c r="A355" s="42"/>
      <c r="B355" s="42"/>
      <c r="C355" s="42"/>
      <c r="D355" s="42"/>
      <c r="E355" s="42"/>
      <c r="F355" s="42"/>
      <c r="G355" s="42"/>
      <c r="H355" s="98"/>
      <c r="I355" s="42"/>
      <c r="J355" s="42"/>
      <c r="K355" s="42"/>
      <c r="L355" s="42"/>
      <c r="M355" s="42"/>
      <c r="N355" s="42"/>
      <c r="O355" s="42"/>
      <c r="P355" s="42"/>
      <c r="Q355" s="42"/>
    </row>
    <row r="356" spans="1:17" ht="19.5" customHeight="1">
      <c r="A356" s="42"/>
      <c r="B356" s="42"/>
      <c r="C356" s="42"/>
      <c r="D356" s="42"/>
      <c r="E356" s="42"/>
      <c r="F356" s="42"/>
      <c r="G356" s="42"/>
      <c r="H356" s="98"/>
      <c r="I356" s="42"/>
      <c r="J356" s="42"/>
      <c r="K356" s="42"/>
      <c r="L356" s="42"/>
      <c r="M356" s="42"/>
      <c r="N356" s="42"/>
      <c r="O356" s="42"/>
      <c r="P356" s="42"/>
      <c r="Q356" s="42"/>
    </row>
    <row r="357" spans="1:17" ht="19.5" customHeight="1">
      <c r="A357" s="42"/>
      <c r="B357" s="42"/>
      <c r="C357" s="42"/>
      <c r="D357" s="42"/>
      <c r="E357" s="42"/>
      <c r="F357" s="42"/>
      <c r="G357" s="42"/>
      <c r="H357" s="98"/>
      <c r="I357" s="42"/>
      <c r="J357" s="42"/>
      <c r="K357" s="42"/>
      <c r="L357" s="42"/>
      <c r="M357" s="42"/>
      <c r="N357" s="42"/>
      <c r="O357" s="42"/>
      <c r="P357" s="42"/>
      <c r="Q357" s="42"/>
    </row>
    <row r="358" spans="1:17" ht="19.5" customHeight="1">
      <c r="A358" s="42"/>
      <c r="B358" s="42"/>
      <c r="C358" s="42"/>
      <c r="D358" s="42"/>
      <c r="E358" s="42"/>
      <c r="F358" s="42"/>
      <c r="G358" s="42"/>
      <c r="H358" s="98"/>
      <c r="I358" s="42"/>
      <c r="J358" s="42"/>
      <c r="K358" s="42"/>
      <c r="L358" s="42"/>
      <c r="M358" s="42"/>
      <c r="N358" s="42"/>
      <c r="O358" s="42"/>
      <c r="P358" s="42"/>
      <c r="Q358" s="42"/>
    </row>
    <row r="359" spans="1:17" ht="19.5" customHeight="1">
      <c r="A359" s="42"/>
      <c r="B359" s="42"/>
      <c r="C359" s="42"/>
      <c r="D359" s="42"/>
      <c r="E359" s="42"/>
      <c r="F359" s="42"/>
      <c r="G359" s="42"/>
      <c r="H359" s="98"/>
      <c r="I359" s="42"/>
      <c r="J359" s="42"/>
      <c r="K359" s="42"/>
      <c r="L359" s="42"/>
      <c r="M359" s="42"/>
      <c r="N359" s="42"/>
      <c r="O359" s="42"/>
      <c r="P359" s="42"/>
      <c r="Q359" s="42"/>
    </row>
    <row r="360" spans="1:17" ht="19.5" customHeight="1">
      <c r="A360" s="42"/>
      <c r="B360" s="42"/>
      <c r="C360" s="42"/>
      <c r="D360" s="42"/>
      <c r="E360" s="42"/>
      <c r="F360" s="42"/>
      <c r="G360" s="42"/>
      <c r="H360" s="98"/>
      <c r="I360" s="42"/>
      <c r="J360" s="42"/>
      <c r="K360" s="42"/>
      <c r="L360" s="42"/>
      <c r="M360" s="42"/>
      <c r="N360" s="42"/>
      <c r="O360" s="42"/>
      <c r="P360" s="42"/>
      <c r="Q360" s="42"/>
    </row>
    <row r="361" spans="1:17" ht="19.5" customHeight="1">
      <c r="A361" s="42"/>
      <c r="B361" s="42"/>
      <c r="C361" s="42"/>
      <c r="D361" s="42"/>
      <c r="E361" s="42"/>
      <c r="F361" s="42"/>
      <c r="G361" s="42"/>
      <c r="H361" s="98"/>
      <c r="I361" s="42"/>
      <c r="J361" s="42"/>
      <c r="K361" s="42"/>
      <c r="L361" s="42"/>
      <c r="M361" s="42"/>
      <c r="N361" s="42"/>
      <c r="O361" s="42"/>
      <c r="P361" s="42"/>
      <c r="Q361" s="42"/>
    </row>
    <row r="362" spans="1:17" ht="19.5" customHeight="1">
      <c r="A362" s="42"/>
      <c r="B362" s="42"/>
      <c r="C362" s="42"/>
      <c r="D362" s="42"/>
      <c r="E362" s="42"/>
      <c r="F362" s="42"/>
      <c r="G362" s="42"/>
      <c r="H362" s="98"/>
      <c r="I362" s="42"/>
      <c r="J362" s="42"/>
      <c r="K362" s="42"/>
      <c r="L362" s="42"/>
      <c r="M362" s="42"/>
      <c r="N362" s="42"/>
      <c r="O362" s="42"/>
      <c r="P362" s="42"/>
      <c r="Q362" s="42"/>
    </row>
    <row r="363" spans="1:17" ht="19.5" customHeight="1">
      <c r="A363" s="42"/>
      <c r="B363" s="42"/>
      <c r="C363" s="42"/>
      <c r="D363" s="42"/>
      <c r="E363" s="42"/>
      <c r="F363" s="42"/>
      <c r="G363" s="42"/>
      <c r="H363" s="98"/>
      <c r="I363" s="42"/>
      <c r="J363" s="42"/>
      <c r="K363" s="42"/>
      <c r="L363" s="42"/>
      <c r="M363" s="42"/>
      <c r="N363" s="42"/>
      <c r="O363" s="42"/>
      <c r="P363" s="42"/>
      <c r="Q363" s="42"/>
    </row>
    <row r="364" spans="1:17" ht="19.5" customHeight="1">
      <c r="A364" s="42"/>
      <c r="B364" s="42"/>
      <c r="C364" s="42"/>
      <c r="D364" s="42"/>
      <c r="E364" s="42"/>
      <c r="F364" s="42"/>
      <c r="G364" s="42"/>
      <c r="H364" s="98"/>
      <c r="I364" s="42"/>
      <c r="J364" s="42"/>
      <c r="K364" s="42"/>
      <c r="L364" s="42"/>
      <c r="M364" s="42"/>
      <c r="N364" s="42"/>
      <c r="O364" s="42"/>
      <c r="P364" s="42"/>
      <c r="Q364" s="42"/>
    </row>
    <row r="365" spans="1:17" ht="19.5" customHeight="1">
      <c r="A365" s="42"/>
      <c r="B365" s="42"/>
      <c r="C365" s="42"/>
      <c r="D365" s="42"/>
      <c r="E365" s="42"/>
      <c r="F365" s="42"/>
      <c r="G365" s="42"/>
      <c r="H365" s="98"/>
      <c r="I365" s="42"/>
      <c r="J365" s="42"/>
      <c r="K365" s="42"/>
      <c r="L365" s="42"/>
      <c r="M365" s="42"/>
      <c r="N365" s="42"/>
      <c r="O365" s="42"/>
      <c r="P365" s="42"/>
      <c r="Q365" s="42"/>
    </row>
    <row r="366" spans="1:17" ht="19.5" customHeight="1">
      <c r="A366" s="42"/>
      <c r="B366" s="42"/>
      <c r="C366" s="42"/>
      <c r="D366" s="42"/>
      <c r="E366" s="42"/>
      <c r="F366" s="42"/>
      <c r="G366" s="42"/>
      <c r="H366" s="98"/>
      <c r="I366" s="42"/>
      <c r="J366" s="42"/>
      <c r="K366" s="42"/>
      <c r="L366" s="42"/>
      <c r="M366" s="42"/>
      <c r="N366" s="42"/>
      <c r="O366" s="42"/>
      <c r="P366" s="42"/>
      <c r="Q366" s="42"/>
    </row>
    <row r="367" spans="1:17" ht="19.5" customHeight="1">
      <c r="A367" s="42"/>
      <c r="B367" s="42"/>
      <c r="C367" s="42"/>
      <c r="D367" s="42"/>
      <c r="E367" s="42"/>
      <c r="F367" s="42"/>
      <c r="G367" s="42"/>
      <c r="H367" s="98"/>
      <c r="I367" s="42"/>
      <c r="J367" s="42"/>
      <c r="K367" s="42"/>
      <c r="L367" s="42"/>
      <c r="M367" s="42"/>
      <c r="N367" s="42"/>
      <c r="O367" s="42"/>
      <c r="P367" s="42"/>
      <c r="Q367" s="42"/>
    </row>
    <row r="368" spans="1:17" ht="19.5" customHeight="1">
      <c r="A368" s="42"/>
      <c r="B368" s="42"/>
      <c r="C368" s="42"/>
      <c r="D368" s="42"/>
      <c r="E368" s="42"/>
      <c r="F368" s="42"/>
      <c r="G368" s="42"/>
      <c r="H368" s="98"/>
      <c r="I368" s="42"/>
      <c r="J368" s="42"/>
      <c r="K368" s="42"/>
      <c r="L368" s="42"/>
      <c r="M368" s="42"/>
      <c r="N368" s="42"/>
      <c r="O368" s="42"/>
      <c r="P368" s="42"/>
      <c r="Q368" s="42"/>
    </row>
    <row r="369" spans="1:17" ht="19.5" customHeight="1">
      <c r="A369" s="42"/>
      <c r="B369" s="42"/>
      <c r="C369" s="42"/>
      <c r="D369" s="42"/>
      <c r="E369" s="42"/>
      <c r="F369" s="42"/>
      <c r="G369" s="42"/>
      <c r="H369" s="98"/>
      <c r="I369" s="42"/>
      <c r="J369" s="42"/>
      <c r="K369" s="42"/>
      <c r="L369" s="42"/>
      <c r="M369" s="42"/>
      <c r="N369" s="42"/>
      <c r="O369" s="42"/>
      <c r="P369" s="42"/>
      <c r="Q369" s="42"/>
    </row>
    <row r="370" spans="1:17" ht="19.5" customHeight="1">
      <c r="A370" s="42"/>
      <c r="B370" s="42"/>
      <c r="C370" s="42"/>
      <c r="D370" s="42"/>
      <c r="E370" s="42"/>
      <c r="F370" s="42"/>
      <c r="G370" s="42"/>
      <c r="H370" s="98"/>
      <c r="I370" s="42"/>
      <c r="J370" s="42"/>
      <c r="K370" s="42"/>
      <c r="L370" s="42"/>
      <c r="M370" s="42"/>
      <c r="N370" s="42"/>
      <c r="O370" s="42"/>
      <c r="P370" s="42"/>
      <c r="Q370" s="42"/>
    </row>
    <row r="371" spans="1:17" ht="19.5" customHeight="1">
      <c r="A371" s="42"/>
      <c r="B371" s="42"/>
      <c r="C371" s="42"/>
      <c r="D371" s="42"/>
      <c r="E371" s="42"/>
      <c r="F371" s="42"/>
      <c r="G371" s="42"/>
      <c r="H371" s="98"/>
      <c r="I371" s="42"/>
      <c r="J371" s="42"/>
      <c r="K371" s="42"/>
      <c r="L371" s="42"/>
      <c r="M371" s="42"/>
      <c r="N371" s="42"/>
      <c r="O371" s="42"/>
      <c r="P371" s="42"/>
      <c r="Q371" s="42"/>
    </row>
    <row r="372" spans="1:17" ht="19.5" customHeight="1">
      <c r="A372" s="42"/>
      <c r="B372" s="42"/>
      <c r="C372" s="42"/>
      <c r="D372" s="42"/>
      <c r="E372" s="42"/>
      <c r="F372" s="42"/>
      <c r="G372" s="42"/>
      <c r="H372" s="98"/>
      <c r="I372" s="42"/>
      <c r="J372" s="42"/>
      <c r="K372" s="42"/>
      <c r="L372" s="42"/>
      <c r="M372" s="42"/>
      <c r="N372" s="42"/>
      <c r="O372" s="42"/>
      <c r="P372" s="42"/>
      <c r="Q372" s="42"/>
    </row>
    <row r="373" spans="1:17" ht="19.5" customHeight="1">
      <c r="A373" s="42"/>
      <c r="B373" s="42"/>
      <c r="C373" s="42"/>
      <c r="D373" s="42"/>
      <c r="E373" s="42"/>
      <c r="F373" s="42"/>
      <c r="G373" s="42"/>
      <c r="H373" s="98"/>
      <c r="I373" s="42"/>
      <c r="J373" s="42"/>
      <c r="K373" s="42"/>
      <c r="L373" s="42"/>
      <c r="M373" s="42"/>
      <c r="N373" s="42"/>
      <c r="O373" s="42"/>
      <c r="P373" s="42"/>
      <c r="Q373" s="42"/>
    </row>
    <row r="374" spans="1:17" ht="19.5" customHeight="1">
      <c r="A374" s="42"/>
      <c r="B374" s="42"/>
      <c r="C374" s="42"/>
      <c r="D374" s="42"/>
      <c r="E374" s="42"/>
      <c r="F374" s="42"/>
      <c r="G374" s="42"/>
      <c r="H374" s="98"/>
      <c r="I374" s="42"/>
      <c r="J374" s="42"/>
      <c r="K374" s="42"/>
      <c r="L374" s="42"/>
      <c r="M374" s="42"/>
      <c r="N374" s="42"/>
      <c r="O374" s="42"/>
      <c r="P374" s="42"/>
      <c r="Q374" s="42"/>
    </row>
    <row r="375" spans="1:17" ht="19.5" customHeight="1">
      <c r="A375" s="42"/>
      <c r="B375" s="42"/>
      <c r="C375" s="42"/>
      <c r="D375" s="42"/>
      <c r="E375" s="42"/>
      <c r="F375" s="42"/>
      <c r="G375" s="42"/>
      <c r="H375" s="98"/>
      <c r="I375" s="42"/>
      <c r="J375" s="42"/>
      <c r="K375" s="42"/>
      <c r="L375" s="42"/>
      <c r="M375" s="42"/>
      <c r="N375" s="42"/>
      <c r="O375" s="42"/>
      <c r="P375" s="42"/>
      <c r="Q375" s="42"/>
    </row>
    <row r="376" spans="1:17" ht="19.5" customHeight="1">
      <c r="A376" s="42"/>
      <c r="B376" s="42"/>
      <c r="C376" s="42"/>
      <c r="D376" s="42"/>
      <c r="E376" s="42"/>
      <c r="F376" s="42"/>
      <c r="G376" s="42"/>
      <c r="H376" s="98"/>
      <c r="I376" s="42"/>
      <c r="J376" s="42"/>
      <c r="K376" s="42"/>
      <c r="L376" s="42"/>
      <c r="M376" s="42"/>
      <c r="N376" s="42"/>
      <c r="O376" s="42"/>
      <c r="P376" s="42"/>
      <c r="Q376" s="42"/>
    </row>
    <row r="377" spans="1:17" ht="19.5" customHeight="1">
      <c r="A377" s="42"/>
      <c r="B377" s="42"/>
      <c r="C377" s="42"/>
      <c r="D377" s="42"/>
      <c r="E377" s="42"/>
      <c r="F377" s="42"/>
      <c r="G377" s="42"/>
      <c r="H377" s="98"/>
      <c r="I377" s="42"/>
      <c r="J377" s="42"/>
      <c r="K377" s="42"/>
      <c r="L377" s="42"/>
      <c r="M377" s="42"/>
      <c r="N377" s="42"/>
      <c r="O377" s="42"/>
      <c r="P377" s="42"/>
      <c r="Q377" s="42"/>
    </row>
    <row r="378" spans="1:17" ht="19.5" customHeight="1">
      <c r="A378" s="42"/>
      <c r="B378" s="42"/>
      <c r="C378" s="42"/>
      <c r="D378" s="42"/>
      <c r="E378" s="42"/>
      <c r="F378" s="42"/>
      <c r="G378" s="42"/>
      <c r="H378" s="98"/>
      <c r="I378" s="42"/>
      <c r="J378" s="42"/>
      <c r="K378" s="42"/>
      <c r="L378" s="42"/>
      <c r="M378" s="42"/>
      <c r="N378" s="42"/>
      <c r="O378" s="42"/>
      <c r="P378" s="42"/>
      <c r="Q378" s="42"/>
    </row>
    <row r="379" spans="1:17" ht="19.5" customHeight="1">
      <c r="A379" s="42"/>
      <c r="B379" s="42"/>
      <c r="C379" s="42"/>
      <c r="D379" s="42"/>
      <c r="E379" s="42"/>
      <c r="F379" s="42"/>
      <c r="G379" s="42"/>
      <c r="H379" s="98"/>
      <c r="I379" s="42"/>
      <c r="J379" s="42"/>
      <c r="K379" s="42"/>
      <c r="L379" s="42"/>
      <c r="M379" s="42"/>
      <c r="N379" s="42"/>
      <c r="O379" s="42"/>
      <c r="P379" s="42"/>
      <c r="Q379" s="42"/>
    </row>
    <row r="380" spans="1:17" ht="19.5" customHeight="1">
      <c r="A380" s="42"/>
      <c r="B380" s="42"/>
      <c r="C380" s="42"/>
      <c r="D380" s="42"/>
      <c r="E380" s="42"/>
      <c r="F380" s="42"/>
      <c r="G380" s="42"/>
      <c r="H380" s="98"/>
      <c r="I380" s="42"/>
      <c r="J380" s="42"/>
      <c r="K380" s="42"/>
      <c r="L380" s="42"/>
      <c r="M380" s="42"/>
      <c r="N380" s="42"/>
      <c r="O380" s="42"/>
      <c r="P380" s="42"/>
      <c r="Q380" s="42"/>
    </row>
    <row r="381" spans="1:17" ht="19.5" customHeight="1">
      <c r="A381" s="42"/>
      <c r="B381" s="42"/>
      <c r="C381" s="42"/>
      <c r="D381" s="42"/>
      <c r="E381" s="42"/>
      <c r="F381" s="42"/>
      <c r="G381" s="42"/>
      <c r="H381" s="98"/>
      <c r="I381" s="42"/>
      <c r="J381" s="42"/>
      <c r="K381" s="42"/>
      <c r="L381" s="42"/>
      <c r="M381" s="42"/>
      <c r="N381" s="42"/>
      <c r="O381" s="42"/>
      <c r="P381" s="42"/>
      <c r="Q381" s="42"/>
    </row>
    <row r="382" spans="1:17" ht="19.5" customHeight="1">
      <c r="A382" s="42"/>
      <c r="B382" s="42"/>
      <c r="C382" s="42"/>
      <c r="D382" s="42"/>
      <c r="E382" s="42"/>
      <c r="F382" s="42"/>
      <c r="G382" s="42"/>
      <c r="H382" s="98"/>
      <c r="I382" s="42"/>
      <c r="J382" s="42"/>
      <c r="K382" s="42"/>
      <c r="L382" s="42"/>
      <c r="M382" s="42"/>
      <c r="N382" s="42"/>
      <c r="O382" s="42"/>
      <c r="P382" s="42"/>
      <c r="Q382" s="42"/>
    </row>
    <row r="383" spans="1:17" ht="19.5" customHeight="1">
      <c r="A383" s="42"/>
      <c r="B383" s="42"/>
      <c r="C383" s="42"/>
      <c r="D383" s="42"/>
      <c r="E383" s="42"/>
      <c r="F383" s="42"/>
      <c r="G383" s="42"/>
      <c r="H383" s="98"/>
      <c r="I383" s="42"/>
      <c r="J383" s="42"/>
      <c r="K383" s="42"/>
      <c r="L383" s="42"/>
      <c r="M383" s="42"/>
      <c r="N383" s="42"/>
      <c r="O383" s="42"/>
      <c r="P383" s="42"/>
      <c r="Q383" s="42"/>
    </row>
    <row r="384" spans="1:17" ht="19.5" customHeight="1">
      <c r="A384" s="42"/>
      <c r="B384" s="42"/>
      <c r="C384" s="42"/>
      <c r="D384" s="42"/>
      <c r="E384" s="42"/>
      <c r="F384" s="42"/>
      <c r="G384" s="42"/>
      <c r="H384" s="98"/>
      <c r="I384" s="42"/>
      <c r="J384" s="42"/>
      <c r="K384" s="42"/>
      <c r="L384" s="42"/>
      <c r="M384" s="42"/>
      <c r="N384" s="42"/>
      <c r="O384" s="42"/>
      <c r="P384" s="42"/>
      <c r="Q384" s="42"/>
    </row>
    <row r="385" spans="1:17" ht="19.5" customHeight="1">
      <c r="A385" s="42"/>
      <c r="B385" s="42"/>
      <c r="C385" s="42"/>
      <c r="D385" s="42"/>
      <c r="E385" s="42"/>
      <c r="F385" s="42"/>
      <c r="G385" s="42"/>
      <c r="H385" s="98"/>
      <c r="I385" s="42"/>
      <c r="J385" s="42"/>
      <c r="K385" s="42"/>
      <c r="L385" s="42"/>
      <c r="M385" s="42"/>
      <c r="N385" s="42"/>
      <c r="O385" s="42"/>
      <c r="P385" s="42"/>
      <c r="Q385" s="42"/>
    </row>
    <row r="386" spans="1:17" ht="19.5" customHeight="1">
      <c r="A386" s="42"/>
      <c r="B386" s="42"/>
      <c r="C386" s="42"/>
      <c r="D386" s="42"/>
      <c r="E386" s="42"/>
      <c r="F386" s="42"/>
      <c r="G386" s="42"/>
      <c r="H386" s="98"/>
      <c r="I386" s="42"/>
      <c r="J386" s="42"/>
      <c r="K386" s="42"/>
      <c r="L386" s="42"/>
      <c r="M386" s="42"/>
      <c r="N386" s="42"/>
      <c r="O386" s="42"/>
      <c r="P386" s="42"/>
      <c r="Q386" s="42"/>
    </row>
    <row r="387" spans="1:17" ht="19.5" customHeight="1">
      <c r="A387" s="42"/>
      <c r="B387" s="42"/>
      <c r="C387" s="42"/>
      <c r="D387" s="42"/>
      <c r="E387" s="42"/>
      <c r="F387" s="42"/>
      <c r="G387" s="42"/>
      <c r="H387" s="98"/>
      <c r="I387" s="42"/>
      <c r="J387" s="42"/>
      <c r="K387" s="42"/>
      <c r="L387" s="42"/>
      <c r="M387" s="42"/>
      <c r="N387" s="42"/>
      <c r="O387" s="42"/>
      <c r="P387" s="42"/>
      <c r="Q387" s="42"/>
    </row>
    <row r="388" spans="1:17" ht="19.5" customHeight="1">
      <c r="A388" s="42"/>
      <c r="B388" s="42"/>
      <c r="C388" s="42"/>
      <c r="D388" s="42"/>
      <c r="E388" s="42"/>
      <c r="F388" s="42"/>
      <c r="G388" s="42"/>
      <c r="H388" s="98"/>
      <c r="I388" s="42"/>
      <c r="J388" s="42"/>
      <c r="K388" s="42"/>
      <c r="L388" s="42"/>
      <c r="M388" s="42"/>
      <c r="N388" s="42"/>
      <c r="O388" s="42"/>
      <c r="P388" s="42"/>
      <c r="Q388" s="42"/>
    </row>
    <row r="389" spans="1:17" ht="19.5" customHeight="1">
      <c r="A389" s="42"/>
      <c r="B389" s="42"/>
      <c r="C389" s="42"/>
      <c r="D389" s="42"/>
      <c r="E389" s="42"/>
      <c r="F389" s="42"/>
      <c r="G389" s="42"/>
      <c r="H389" s="98"/>
      <c r="I389" s="42"/>
      <c r="J389" s="42"/>
      <c r="K389" s="42"/>
      <c r="L389" s="42"/>
      <c r="M389" s="42"/>
      <c r="N389" s="42"/>
      <c r="O389" s="42"/>
      <c r="P389" s="42"/>
      <c r="Q389" s="42"/>
    </row>
    <row r="390" spans="1:17" ht="19.5" customHeight="1">
      <c r="A390" s="42"/>
      <c r="B390" s="42"/>
      <c r="C390" s="42"/>
      <c r="D390" s="42"/>
      <c r="E390" s="42"/>
      <c r="F390" s="42"/>
      <c r="G390" s="42"/>
      <c r="H390" s="98"/>
      <c r="I390" s="42"/>
      <c r="J390" s="42"/>
      <c r="K390" s="42"/>
      <c r="L390" s="42"/>
      <c r="M390" s="42"/>
      <c r="N390" s="42"/>
      <c r="O390" s="42"/>
      <c r="P390" s="42"/>
      <c r="Q390" s="42"/>
    </row>
    <row r="391" spans="1:17" ht="19.5" customHeight="1">
      <c r="A391" s="42"/>
      <c r="B391" s="42"/>
      <c r="C391" s="42"/>
      <c r="D391" s="42"/>
      <c r="E391" s="42"/>
      <c r="F391" s="42"/>
      <c r="G391" s="42"/>
      <c r="H391" s="98"/>
      <c r="I391" s="42"/>
      <c r="J391" s="42"/>
      <c r="K391" s="42"/>
      <c r="L391" s="42"/>
      <c r="M391" s="42"/>
      <c r="N391" s="42"/>
      <c r="O391" s="42"/>
      <c r="P391" s="42"/>
      <c r="Q391" s="42"/>
    </row>
    <row r="392" spans="1:17" ht="19.5" customHeight="1">
      <c r="A392" s="42"/>
      <c r="B392" s="42"/>
      <c r="C392" s="42"/>
      <c r="D392" s="42"/>
      <c r="E392" s="42"/>
      <c r="F392" s="42"/>
      <c r="G392" s="42"/>
      <c r="H392" s="98"/>
      <c r="I392" s="42"/>
      <c r="J392" s="42"/>
      <c r="K392" s="42"/>
      <c r="L392" s="42"/>
      <c r="M392" s="42"/>
      <c r="N392" s="42"/>
      <c r="O392" s="42"/>
      <c r="P392" s="42"/>
      <c r="Q392" s="42"/>
    </row>
    <row r="393" spans="1:17" ht="19.5" customHeight="1">
      <c r="A393" s="42"/>
      <c r="B393" s="42"/>
      <c r="C393" s="42"/>
      <c r="D393" s="42"/>
      <c r="E393" s="42"/>
      <c r="F393" s="42"/>
      <c r="G393" s="42"/>
      <c r="H393" s="98"/>
      <c r="I393" s="42"/>
      <c r="J393" s="42"/>
      <c r="K393" s="42"/>
      <c r="L393" s="42"/>
      <c r="M393" s="42"/>
      <c r="N393" s="42"/>
      <c r="O393" s="42"/>
      <c r="P393" s="42"/>
      <c r="Q393" s="42"/>
    </row>
    <row r="394" spans="1:17" ht="19.5" customHeight="1">
      <c r="A394" s="42"/>
      <c r="B394" s="42"/>
      <c r="C394" s="42"/>
      <c r="D394" s="42"/>
      <c r="E394" s="42"/>
      <c r="F394" s="42"/>
      <c r="G394" s="42"/>
      <c r="H394" s="98"/>
      <c r="I394" s="42"/>
      <c r="J394" s="42"/>
      <c r="K394" s="42"/>
      <c r="L394" s="42"/>
      <c r="M394" s="42"/>
      <c r="N394" s="42"/>
      <c r="O394" s="42"/>
      <c r="P394" s="42"/>
      <c r="Q394" s="42"/>
    </row>
    <row r="395" spans="1:17" ht="19.5" customHeight="1">
      <c r="A395" s="42"/>
      <c r="B395" s="42"/>
      <c r="C395" s="42"/>
      <c r="D395" s="42"/>
      <c r="E395" s="42"/>
      <c r="F395" s="42"/>
      <c r="G395" s="42"/>
      <c r="H395" s="98"/>
      <c r="I395" s="42"/>
      <c r="J395" s="42"/>
      <c r="K395" s="42"/>
      <c r="L395" s="42"/>
      <c r="M395" s="42"/>
      <c r="N395" s="42"/>
      <c r="O395" s="42"/>
      <c r="P395" s="42"/>
      <c r="Q395" s="42"/>
    </row>
    <row r="396" spans="1:17" ht="19.5" customHeight="1">
      <c r="A396" s="42"/>
      <c r="B396" s="42"/>
      <c r="C396" s="42"/>
      <c r="D396" s="42"/>
      <c r="E396" s="42"/>
      <c r="F396" s="42"/>
      <c r="G396" s="42"/>
      <c r="H396" s="98"/>
      <c r="I396" s="42"/>
      <c r="J396" s="42"/>
      <c r="K396" s="42"/>
      <c r="L396" s="42"/>
      <c r="M396" s="42"/>
      <c r="N396" s="42"/>
      <c r="O396" s="42"/>
      <c r="P396" s="42"/>
      <c r="Q396" s="42"/>
    </row>
    <row r="397" spans="1:17" ht="19.5" customHeight="1">
      <c r="A397" s="42"/>
      <c r="B397" s="42"/>
      <c r="C397" s="42"/>
      <c r="D397" s="42"/>
      <c r="E397" s="42"/>
      <c r="F397" s="42"/>
      <c r="G397" s="42"/>
      <c r="H397" s="98"/>
      <c r="I397" s="42"/>
      <c r="J397" s="42"/>
      <c r="K397" s="42"/>
      <c r="L397" s="42"/>
      <c r="M397" s="42"/>
      <c r="N397" s="42"/>
      <c r="O397" s="42"/>
      <c r="P397" s="42"/>
      <c r="Q397" s="42"/>
    </row>
    <row r="398" spans="1:17" ht="19.5" customHeight="1">
      <c r="A398" s="42"/>
      <c r="B398" s="42"/>
      <c r="C398" s="42"/>
      <c r="D398" s="42"/>
      <c r="E398" s="42"/>
      <c r="F398" s="42"/>
      <c r="G398" s="42"/>
      <c r="H398" s="98"/>
      <c r="I398" s="42"/>
      <c r="J398" s="42"/>
      <c r="K398" s="42"/>
      <c r="L398" s="42"/>
      <c r="M398" s="42"/>
      <c r="N398" s="42"/>
      <c r="O398" s="42"/>
      <c r="P398" s="42"/>
      <c r="Q398" s="42"/>
    </row>
    <row r="399" spans="1:17" ht="19.5" customHeight="1">
      <c r="A399" s="42"/>
      <c r="B399" s="42"/>
      <c r="C399" s="42"/>
      <c r="D399" s="42"/>
      <c r="E399" s="42"/>
      <c r="F399" s="42"/>
      <c r="G399" s="42"/>
      <c r="H399" s="98"/>
      <c r="I399" s="42"/>
      <c r="J399" s="42"/>
      <c r="K399" s="42"/>
      <c r="L399" s="42"/>
      <c r="M399" s="42"/>
      <c r="N399" s="42"/>
      <c r="O399" s="42"/>
      <c r="P399" s="42"/>
      <c r="Q399" s="42"/>
    </row>
    <row r="400" spans="1:17" ht="19.5" customHeight="1">
      <c r="A400" s="42"/>
      <c r="B400" s="42"/>
      <c r="C400" s="42"/>
      <c r="D400" s="42"/>
      <c r="E400" s="42"/>
      <c r="F400" s="42"/>
      <c r="G400" s="42"/>
      <c r="H400" s="98"/>
      <c r="I400" s="42"/>
      <c r="J400" s="42"/>
      <c r="K400" s="42"/>
      <c r="L400" s="42"/>
      <c r="M400" s="42"/>
      <c r="N400" s="42"/>
      <c r="O400" s="42"/>
      <c r="P400" s="42"/>
      <c r="Q400" s="42"/>
    </row>
    <row r="401" spans="1:17" ht="19.5" customHeight="1">
      <c r="A401" s="42"/>
      <c r="B401" s="42"/>
      <c r="C401" s="42"/>
      <c r="D401" s="42"/>
      <c r="E401" s="42"/>
      <c r="F401" s="42"/>
      <c r="G401" s="42"/>
      <c r="H401" s="98"/>
      <c r="I401" s="42"/>
      <c r="J401" s="42"/>
      <c r="K401" s="42"/>
      <c r="L401" s="42"/>
      <c r="M401" s="42"/>
      <c r="N401" s="42"/>
      <c r="O401" s="42"/>
      <c r="P401" s="42"/>
      <c r="Q401" s="42"/>
    </row>
    <row r="402" spans="1:17" ht="19.5" customHeight="1">
      <c r="A402" s="42"/>
      <c r="B402" s="42"/>
      <c r="C402" s="42"/>
      <c r="D402" s="42"/>
      <c r="E402" s="42"/>
      <c r="F402" s="42"/>
      <c r="G402" s="42"/>
      <c r="H402" s="98"/>
      <c r="I402" s="42"/>
      <c r="J402" s="42"/>
      <c r="K402" s="42"/>
      <c r="L402" s="42"/>
      <c r="M402" s="42"/>
      <c r="N402" s="42"/>
      <c r="O402" s="42"/>
      <c r="P402" s="42"/>
      <c r="Q402" s="42"/>
    </row>
    <row r="403" spans="1:17" ht="19.5" customHeight="1">
      <c r="A403" s="42"/>
      <c r="B403" s="42"/>
      <c r="C403" s="42"/>
      <c r="D403" s="42"/>
      <c r="E403" s="42"/>
      <c r="F403" s="42"/>
      <c r="G403" s="42"/>
      <c r="H403" s="98"/>
      <c r="I403" s="42"/>
      <c r="J403" s="42"/>
      <c r="K403" s="42"/>
      <c r="L403" s="42"/>
      <c r="M403" s="42"/>
      <c r="N403" s="42"/>
      <c r="O403" s="42"/>
      <c r="P403" s="42"/>
      <c r="Q403" s="42"/>
    </row>
    <row r="404" spans="1:17" ht="19.5" customHeight="1">
      <c r="A404" s="42"/>
      <c r="B404" s="42"/>
      <c r="C404" s="42"/>
      <c r="D404" s="42"/>
      <c r="E404" s="42"/>
      <c r="F404" s="42"/>
      <c r="G404" s="42"/>
      <c r="H404" s="98"/>
      <c r="I404" s="42"/>
      <c r="J404" s="42"/>
      <c r="K404" s="42"/>
      <c r="L404" s="42"/>
      <c r="M404" s="42"/>
      <c r="N404" s="42"/>
      <c r="O404" s="42"/>
      <c r="P404" s="42"/>
      <c r="Q404" s="42"/>
    </row>
    <row r="405" spans="1:17" ht="19.5" customHeight="1">
      <c r="A405" s="42"/>
      <c r="B405" s="42"/>
      <c r="C405" s="42"/>
      <c r="D405" s="42"/>
      <c r="E405" s="42"/>
      <c r="F405" s="42"/>
      <c r="G405" s="42"/>
      <c r="H405" s="98"/>
      <c r="I405" s="42"/>
      <c r="J405" s="42"/>
      <c r="K405" s="42"/>
      <c r="L405" s="42"/>
      <c r="M405" s="42"/>
      <c r="N405" s="42"/>
      <c r="O405" s="42"/>
      <c r="P405" s="42"/>
      <c r="Q405" s="42"/>
    </row>
    <row r="406" spans="1:17" ht="19.5" customHeight="1">
      <c r="A406" s="42"/>
      <c r="B406" s="42"/>
      <c r="C406" s="42"/>
      <c r="D406" s="42"/>
      <c r="E406" s="42"/>
      <c r="F406" s="42"/>
      <c r="G406" s="42"/>
      <c r="H406" s="98"/>
      <c r="I406" s="42"/>
      <c r="J406" s="42"/>
      <c r="K406" s="42"/>
      <c r="L406" s="42"/>
      <c r="M406" s="42"/>
      <c r="N406" s="42"/>
      <c r="O406" s="42"/>
      <c r="P406" s="42"/>
      <c r="Q406" s="42"/>
    </row>
    <row r="407" spans="1:17" ht="19.5" customHeight="1">
      <c r="A407" s="42"/>
      <c r="B407" s="42"/>
      <c r="C407" s="42"/>
      <c r="D407" s="42"/>
      <c r="E407" s="42"/>
      <c r="F407" s="42"/>
      <c r="G407" s="42"/>
      <c r="H407" s="98"/>
      <c r="I407" s="42"/>
      <c r="J407" s="42"/>
      <c r="K407" s="42"/>
      <c r="L407" s="42"/>
      <c r="M407" s="42"/>
      <c r="N407" s="42"/>
      <c r="O407" s="42"/>
      <c r="P407" s="42"/>
      <c r="Q407" s="42"/>
    </row>
    <row r="408" spans="1:17" ht="19.5" customHeight="1">
      <c r="A408" s="42"/>
      <c r="B408" s="42"/>
      <c r="C408" s="42"/>
      <c r="D408" s="42"/>
      <c r="E408" s="42"/>
      <c r="F408" s="42"/>
      <c r="G408" s="42"/>
      <c r="H408" s="98"/>
      <c r="I408" s="42"/>
      <c r="J408" s="42"/>
      <c r="K408" s="42"/>
      <c r="L408" s="42"/>
      <c r="M408" s="42"/>
      <c r="N408" s="42"/>
      <c r="O408" s="42"/>
      <c r="P408" s="42"/>
      <c r="Q408" s="42"/>
    </row>
    <row r="409" spans="1:17" ht="19.5" customHeight="1">
      <c r="A409" s="42"/>
      <c r="B409" s="42"/>
      <c r="C409" s="42"/>
      <c r="D409" s="42"/>
      <c r="E409" s="42"/>
      <c r="F409" s="42"/>
      <c r="G409" s="42"/>
      <c r="H409" s="98"/>
      <c r="I409" s="42"/>
      <c r="J409" s="42"/>
      <c r="K409" s="42"/>
      <c r="L409" s="42"/>
      <c r="M409" s="42"/>
      <c r="N409" s="42"/>
      <c r="O409" s="42"/>
      <c r="P409" s="42"/>
      <c r="Q409" s="42"/>
    </row>
    <row r="410" spans="1:17" ht="19.5" customHeight="1">
      <c r="A410" s="42"/>
      <c r="B410" s="42"/>
      <c r="C410" s="42"/>
      <c r="D410" s="42"/>
      <c r="E410" s="42"/>
      <c r="F410" s="42"/>
      <c r="G410" s="42"/>
      <c r="H410" s="98"/>
      <c r="I410" s="42"/>
      <c r="J410" s="42"/>
      <c r="K410" s="42"/>
      <c r="L410" s="42"/>
      <c r="M410" s="42"/>
      <c r="N410" s="42"/>
      <c r="O410" s="42"/>
      <c r="P410" s="42"/>
      <c r="Q410" s="42"/>
    </row>
    <row r="411" spans="1:17" ht="19.5" customHeight="1">
      <c r="A411" s="42"/>
      <c r="B411" s="42"/>
      <c r="C411" s="42"/>
      <c r="D411" s="42"/>
      <c r="E411" s="42"/>
      <c r="F411" s="42"/>
      <c r="G411" s="42"/>
      <c r="H411" s="98"/>
      <c r="I411" s="42"/>
      <c r="J411" s="42"/>
      <c r="K411" s="42"/>
      <c r="L411" s="42"/>
      <c r="M411" s="42"/>
      <c r="N411" s="42"/>
      <c r="O411" s="42"/>
      <c r="P411" s="42"/>
      <c r="Q411" s="42"/>
    </row>
    <row r="412" spans="1:17" ht="19.5" customHeight="1">
      <c r="A412" s="42"/>
      <c r="B412" s="42"/>
      <c r="C412" s="42"/>
      <c r="D412" s="42"/>
      <c r="E412" s="42"/>
      <c r="F412" s="42"/>
      <c r="G412" s="42"/>
      <c r="H412" s="98"/>
      <c r="I412" s="42"/>
      <c r="J412" s="42"/>
      <c r="K412" s="42"/>
      <c r="L412" s="42"/>
      <c r="M412" s="42"/>
      <c r="N412" s="42"/>
      <c r="O412" s="42"/>
      <c r="P412" s="42"/>
      <c r="Q412" s="42"/>
    </row>
    <row r="413" spans="1:17" ht="19.5" customHeight="1">
      <c r="A413" s="42"/>
      <c r="B413" s="42"/>
      <c r="C413" s="42"/>
      <c r="D413" s="42"/>
      <c r="E413" s="42"/>
      <c r="F413" s="42"/>
      <c r="G413" s="42"/>
      <c r="H413" s="98"/>
      <c r="I413" s="42"/>
      <c r="J413" s="42"/>
      <c r="K413" s="42"/>
      <c r="L413" s="42"/>
      <c r="M413" s="42"/>
      <c r="N413" s="42"/>
      <c r="O413" s="42"/>
      <c r="P413" s="42"/>
      <c r="Q413" s="42"/>
    </row>
    <row r="414" spans="1:17" ht="19.5" customHeight="1">
      <c r="A414" s="42"/>
      <c r="B414" s="42"/>
      <c r="C414" s="42"/>
      <c r="D414" s="42"/>
      <c r="E414" s="42"/>
      <c r="F414" s="42"/>
      <c r="G414" s="42"/>
      <c r="H414" s="98"/>
      <c r="I414" s="42"/>
      <c r="J414" s="42"/>
      <c r="K414" s="42"/>
      <c r="L414" s="42"/>
      <c r="M414" s="42"/>
      <c r="N414" s="42"/>
      <c r="O414" s="42"/>
      <c r="P414" s="42"/>
      <c r="Q414" s="42"/>
    </row>
    <row r="415" spans="1:17" ht="19.5" customHeight="1">
      <c r="A415" s="42"/>
      <c r="B415" s="42"/>
      <c r="C415" s="42"/>
      <c r="D415" s="42"/>
      <c r="E415" s="42"/>
      <c r="F415" s="42"/>
      <c r="G415" s="42"/>
      <c r="H415" s="98"/>
      <c r="I415" s="42"/>
      <c r="J415" s="42"/>
      <c r="K415" s="42"/>
      <c r="L415" s="42"/>
      <c r="M415" s="42"/>
      <c r="N415" s="42"/>
      <c r="O415" s="42"/>
      <c r="P415" s="42"/>
      <c r="Q415" s="42"/>
    </row>
    <row r="416" spans="1:17" ht="19.5" customHeight="1">
      <c r="A416" s="42"/>
      <c r="B416" s="42"/>
      <c r="C416" s="42"/>
      <c r="D416" s="42"/>
      <c r="E416" s="42"/>
      <c r="F416" s="42"/>
      <c r="G416" s="42"/>
      <c r="H416" s="98"/>
      <c r="I416" s="42"/>
      <c r="J416" s="42"/>
      <c r="K416" s="42"/>
      <c r="L416" s="42"/>
      <c r="M416" s="42"/>
      <c r="N416" s="42"/>
      <c r="O416" s="42"/>
      <c r="P416" s="42"/>
      <c r="Q416" s="42"/>
    </row>
    <row r="417" spans="1:17" ht="19.5" customHeight="1">
      <c r="A417" s="42"/>
      <c r="B417" s="42"/>
      <c r="C417" s="42"/>
      <c r="D417" s="42"/>
      <c r="E417" s="42"/>
      <c r="F417" s="42"/>
      <c r="G417" s="42"/>
      <c r="H417" s="98"/>
      <c r="I417" s="42"/>
      <c r="J417" s="42"/>
      <c r="K417" s="42"/>
      <c r="L417" s="42"/>
      <c r="M417" s="42"/>
      <c r="N417" s="42"/>
      <c r="O417" s="42"/>
      <c r="P417" s="42"/>
      <c r="Q417" s="42"/>
    </row>
    <row r="418" spans="1:17" ht="19.5" customHeight="1">
      <c r="A418" s="42"/>
      <c r="B418" s="42"/>
      <c r="C418" s="42"/>
      <c r="D418" s="42"/>
      <c r="E418" s="42"/>
      <c r="F418" s="42"/>
      <c r="G418" s="42"/>
      <c r="H418" s="98"/>
      <c r="I418" s="42"/>
      <c r="J418" s="42"/>
      <c r="K418" s="42"/>
      <c r="L418" s="42"/>
      <c r="M418" s="42"/>
      <c r="N418" s="42"/>
      <c r="O418" s="42"/>
      <c r="P418" s="42"/>
      <c r="Q418" s="42"/>
    </row>
    <row r="419" spans="1:17" ht="19.5" customHeight="1">
      <c r="A419" s="42"/>
      <c r="B419" s="42"/>
      <c r="C419" s="42"/>
      <c r="D419" s="42"/>
      <c r="E419" s="42"/>
      <c r="F419" s="42"/>
      <c r="G419" s="42"/>
      <c r="H419" s="98"/>
      <c r="I419" s="42"/>
      <c r="J419" s="42"/>
      <c r="K419" s="42"/>
      <c r="L419" s="42"/>
      <c r="M419" s="42"/>
      <c r="N419" s="42"/>
      <c r="O419" s="42"/>
      <c r="P419" s="42"/>
      <c r="Q419" s="42"/>
    </row>
    <row r="420" spans="1:17" ht="19.5" customHeight="1">
      <c r="A420" s="42"/>
      <c r="B420" s="42"/>
      <c r="C420" s="42"/>
      <c r="D420" s="42"/>
      <c r="E420" s="42"/>
      <c r="F420" s="42"/>
      <c r="G420" s="42"/>
      <c r="H420" s="98"/>
      <c r="I420" s="42"/>
      <c r="J420" s="42"/>
      <c r="K420" s="42"/>
      <c r="L420" s="42"/>
      <c r="M420" s="42"/>
      <c r="N420" s="42"/>
      <c r="O420" s="42"/>
      <c r="P420" s="42"/>
      <c r="Q420" s="42"/>
    </row>
    <row r="421" spans="1:17" ht="19.5" customHeight="1">
      <c r="A421" s="42"/>
      <c r="B421" s="42"/>
      <c r="C421" s="42"/>
      <c r="D421" s="42"/>
      <c r="E421" s="42"/>
      <c r="F421" s="42"/>
      <c r="G421" s="42"/>
      <c r="H421" s="98"/>
      <c r="I421" s="42"/>
      <c r="J421" s="42"/>
      <c r="K421" s="42"/>
      <c r="L421" s="42"/>
      <c r="M421" s="42"/>
      <c r="N421" s="42"/>
      <c r="O421" s="42"/>
      <c r="P421" s="42"/>
      <c r="Q421" s="42"/>
    </row>
    <row r="422" spans="1:17" ht="19.5" customHeight="1">
      <c r="A422" s="42"/>
      <c r="B422" s="42"/>
      <c r="C422" s="42"/>
      <c r="D422" s="42"/>
      <c r="E422" s="42"/>
      <c r="F422" s="42"/>
      <c r="G422" s="42"/>
      <c r="H422" s="98"/>
      <c r="I422" s="42"/>
      <c r="J422" s="42"/>
      <c r="K422" s="42"/>
      <c r="L422" s="42"/>
      <c r="M422" s="42"/>
      <c r="N422" s="42"/>
      <c r="O422" s="42"/>
      <c r="P422" s="42"/>
      <c r="Q422" s="42"/>
    </row>
    <row r="423" spans="1:17" ht="19.5" customHeight="1">
      <c r="A423" s="42"/>
      <c r="B423" s="42"/>
      <c r="C423" s="42"/>
      <c r="D423" s="42"/>
      <c r="E423" s="42"/>
      <c r="F423" s="42"/>
      <c r="G423" s="42"/>
      <c r="H423" s="98"/>
      <c r="I423" s="42"/>
      <c r="J423" s="42"/>
      <c r="K423" s="42"/>
      <c r="L423" s="42"/>
      <c r="M423" s="42"/>
      <c r="N423" s="42"/>
      <c r="O423" s="42"/>
      <c r="P423" s="42"/>
      <c r="Q423" s="42"/>
    </row>
    <row r="424" spans="1:17" ht="19.5" customHeight="1">
      <c r="A424" s="42"/>
      <c r="B424" s="42"/>
      <c r="C424" s="42"/>
      <c r="D424" s="42"/>
      <c r="E424" s="42"/>
      <c r="F424" s="42"/>
      <c r="G424" s="42"/>
      <c r="H424" s="98"/>
      <c r="I424" s="42"/>
      <c r="J424" s="42"/>
      <c r="K424" s="42"/>
      <c r="L424" s="42"/>
      <c r="M424" s="42"/>
      <c r="N424" s="42"/>
      <c r="O424" s="42"/>
      <c r="P424" s="42"/>
      <c r="Q424" s="42"/>
    </row>
    <row r="425" spans="1:17" ht="19.5" customHeight="1">
      <c r="A425" s="42"/>
      <c r="B425" s="42"/>
      <c r="C425" s="42"/>
      <c r="D425" s="42"/>
      <c r="E425" s="42"/>
      <c r="F425" s="42"/>
      <c r="G425" s="42"/>
      <c r="H425" s="98"/>
      <c r="I425" s="42"/>
      <c r="J425" s="42"/>
      <c r="K425" s="42"/>
      <c r="L425" s="42"/>
      <c r="M425" s="42"/>
      <c r="N425" s="42"/>
      <c r="O425" s="42"/>
      <c r="P425" s="42"/>
      <c r="Q425" s="42"/>
    </row>
    <row r="426" spans="1:17" ht="19.5" customHeight="1">
      <c r="A426" s="42"/>
      <c r="B426" s="42"/>
      <c r="C426" s="42"/>
      <c r="D426" s="42"/>
      <c r="E426" s="42"/>
      <c r="F426" s="42"/>
      <c r="G426" s="42"/>
      <c r="H426" s="98"/>
      <c r="I426" s="42"/>
      <c r="J426" s="42"/>
      <c r="K426" s="42"/>
      <c r="L426" s="42"/>
      <c r="M426" s="42"/>
      <c r="N426" s="42"/>
      <c r="O426" s="42"/>
      <c r="P426" s="42"/>
      <c r="Q426" s="42"/>
    </row>
    <row r="427" spans="1:17" ht="19.5" customHeight="1">
      <c r="A427" s="42"/>
      <c r="B427" s="42"/>
      <c r="C427" s="42"/>
      <c r="D427" s="42"/>
      <c r="E427" s="42"/>
      <c r="F427" s="42"/>
      <c r="G427" s="42"/>
      <c r="H427" s="98"/>
      <c r="I427" s="42"/>
      <c r="J427" s="42"/>
      <c r="K427" s="42"/>
      <c r="L427" s="42"/>
      <c r="M427" s="42"/>
      <c r="N427" s="42"/>
      <c r="O427" s="42"/>
      <c r="P427" s="42"/>
      <c r="Q427" s="42"/>
    </row>
    <row r="428" spans="1:17" ht="19.5" customHeight="1">
      <c r="A428" s="42"/>
      <c r="B428" s="42"/>
      <c r="C428" s="42"/>
      <c r="D428" s="42"/>
      <c r="E428" s="42"/>
      <c r="F428" s="42"/>
      <c r="G428" s="42"/>
      <c r="H428" s="98"/>
      <c r="I428" s="42"/>
      <c r="J428" s="42"/>
      <c r="K428" s="42"/>
      <c r="L428" s="42"/>
      <c r="M428" s="42"/>
      <c r="N428" s="42"/>
      <c r="O428" s="42"/>
      <c r="P428" s="42"/>
      <c r="Q428" s="42"/>
    </row>
    <row r="429" spans="1:17" ht="19.5" customHeight="1">
      <c r="A429" s="42"/>
      <c r="B429" s="42"/>
      <c r="C429" s="42"/>
      <c r="D429" s="42"/>
      <c r="E429" s="42"/>
      <c r="F429" s="42"/>
      <c r="G429" s="42"/>
      <c r="H429" s="98"/>
      <c r="I429" s="42"/>
      <c r="J429" s="42"/>
      <c r="K429" s="42"/>
      <c r="L429" s="42"/>
      <c r="M429" s="42"/>
      <c r="N429" s="42"/>
      <c r="O429" s="42"/>
      <c r="P429" s="42"/>
      <c r="Q429" s="42"/>
    </row>
    <row r="430" spans="1:17" ht="19.5" customHeight="1">
      <c r="A430" s="42"/>
      <c r="B430" s="42"/>
      <c r="C430" s="42"/>
      <c r="D430" s="42"/>
      <c r="E430" s="42"/>
      <c r="F430" s="42"/>
      <c r="G430" s="42"/>
      <c r="H430" s="98"/>
      <c r="I430" s="42"/>
      <c r="J430" s="42"/>
      <c r="K430" s="42"/>
      <c r="L430" s="42"/>
      <c r="M430" s="42"/>
      <c r="N430" s="42"/>
      <c r="O430" s="42"/>
      <c r="P430" s="42"/>
      <c r="Q430" s="42"/>
    </row>
    <row r="431" spans="1:17" ht="19.5" customHeight="1">
      <c r="A431" s="42"/>
      <c r="B431" s="42"/>
      <c r="C431" s="42"/>
      <c r="D431" s="42"/>
      <c r="E431" s="42"/>
      <c r="F431" s="42"/>
      <c r="G431" s="42"/>
      <c r="H431" s="98"/>
      <c r="I431" s="42"/>
      <c r="J431" s="42"/>
      <c r="K431" s="42"/>
      <c r="L431" s="42"/>
      <c r="M431" s="42"/>
      <c r="N431" s="42"/>
      <c r="O431" s="42"/>
      <c r="P431" s="42"/>
      <c r="Q431" s="42"/>
    </row>
    <row r="432" spans="1:17" ht="19.5" customHeight="1">
      <c r="A432" s="42"/>
      <c r="B432" s="42"/>
      <c r="C432" s="42"/>
      <c r="D432" s="42"/>
      <c r="E432" s="42"/>
      <c r="F432" s="42"/>
      <c r="G432" s="42"/>
      <c r="H432" s="98"/>
      <c r="I432" s="42"/>
      <c r="J432" s="42"/>
      <c r="K432" s="42"/>
      <c r="L432" s="42"/>
      <c r="M432" s="42"/>
      <c r="N432" s="42"/>
      <c r="O432" s="42"/>
      <c r="P432" s="42"/>
      <c r="Q432" s="42"/>
    </row>
    <row r="433" spans="1:17" ht="19.5" customHeight="1">
      <c r="A433" s="42"/>
      <c r="B433" s="42"/>
      <c r="C433" s="42"/>
      <c r="D433" s="42"/>
      <c r="E433" s="42"/>
      <c r="F433" s="42"/>
      <c r="G433" s="42"/>
      <c r="H433" s="98"/>
      <c r="I433" s="42"/>
      <c r="J433" s="42"/>
      <c r="K433" s="42"/>
      <c r="L433" s="42"/>
      <c r="M433" s="42"/>
      <c r="N433" s="42"/>
      <c r="O433" s="42"/>
      <c r="P433" s="42"/>
      <c r="Q433" s="42"/>
    </row>
    <row r="434" spans="1:17" ht="19.5" customHeight="1">
      <c r="A434" s="42"/>
      <c r="B434" s="42"/>
      <c r="C434" s="42"/>
      <c r="D434" s="42"/>
      <c r="E434" s="42"/>
      <c r="F434" s="42"/>
      <c r="G434" s="42"/>
      <c r="H434" s="98"/>
      <c r="I434" s="42"/>
      <c r="J434" s="42"/>
      <c r="K434" s="42"/>
      <c r="L434" s="42"/>
      <c r="M434" s="42"/>
      <c r="N434" s="42"/>
      <c r="O434" s="42"/>
      <c r="P434" s="42"/>
      <c r="Q434" s="42"/>
    </row>
    <row r="435" spans="1:17" ht="19.5" customHeight="1">
      <c r="A435" s="42"/>
      <c r="B435" s="42"/>
      <c r="C435" s="42"/>
      <c r="D435" s="42"/>
      <c r="E435" s="42"/>
      <c r="F435" s="42"/>
      <c r="G435" s="42"/>
      <c r="H435" s="98"/>
      <c r="I435" s="42"/>
      <c r="J435" s="42"/>
      <c r="K435" s="42"/>
      <c r="L435" s="42"/>
      <c r="M435" s="42"/>
      <c r="N435" s="42"/>
      <c r="O435" s="42"/>
      <c r="P435" s="42"/>
      <c r="Q435" s="42"/>
    </row>
    <row r="436" spans="1:17" ht="19.5" customHeight="1">
      <c r="A436" s="42"/>
      <c r="B436" s="42"/>
      <c r="C436" s="42"/>
      <c r="D436" s="42"/>
      <c r="E436" s="42"/>
      <c r="F436" s="42"/>
      <c r="G436" s="42"/>
      <c r="H436" s="98"/>
      <c r="I436" s="42"/>
      <c r="J436" s="42"/>
      <c r="K436" s="42"/>
      <c r="L436" s="42"/>
      <c r="M436" s="42"/>
      <c r="N436" s="42"/>
      <c r="O436" s="42"/>
      <c r="P436" s="42"/>
      <c r="Q436" s="42"/>
    </row>
    <row r="437" spans="1:17" ht="19.5" customHeight="1">
      <c r="A437" s="42"/>
      <c r="B437" s="42"/>
      <c r="C437" s="42"/>
      <c r="D437" s="42"/>
      <c r="E437" s="42"/>
      <c r="F437" s="42"/>
      <c r="G437" s="42"/>
      <c r="H437" s="98"/>
      <c r="I437" s="42"/>
      <c r="J437" s="42"/>
      <c r="K437" s="42"/>
      <c r="L437" s="42"/>
      <c r="M437" s="42"/>
      <c r="N437" s="42"/>
      <c r="O437" s="42"/>
      <c r="P437" s="42"/>
      <c r="Q437" s="42"/>
    </row>
    <row r="438" spans="1:17" ht="19.5" customHeight="1">
      <c r="A438" s="42"/>
      <c r="B438" s="42"/>
      <c r="C438" s="42"/>
      <c r="D438" s="42"/>
      <c r="E438" s="42"/>
      <c r="F438" s="42"/>
      <c r="G438" s="42"/>
      <c r="H438" s="98"/>
      <c r="I438" s="42"/>
      <c r="J438" s="42"/>
      <c r="K438" s="42"/>
      <c r="L438" s="42"/>
      <c r="M438" s="42"/>
      <c r="N438" s="42"/>
      <c r="O438" s="42"/>
      <c r="P438" s="42"/>
      <c r="Q438" s="42"/>
    </row>
    <row r="439" spans="1:17" ht="19.5" customHeight="1">
      <c r="A439" s="42"/>
      <c r="B439" s="42"/>
      <c r="C439" s="42"/>
      <c r="D439" s="42"/>
      <c r="E439" s="42"/>
      <c r="F439" s="42"/>
      <c r="G439" s="42"/>
      <c r="H439" s="98"/>
      <c r="I439" s="42"/>
      <c r="J439" s="42"/>
      <c r="K439" s="42"/>
      <c r="L439" s="42"/>
      <c r="M439" s="42"/>
      <c r="N439" s="42"/>
      <c r="O439" s="42"/>
      <c r="P439" s="42"/>
      <c r="Q439" s="42"/>
    </row>
    <row r="440" spans="1:17" ht="19.5" customHeight="1">
      <c r="A440" s="42"/>
      <c r="B440" s="42"/>
      <c r="C440" s="42"/>
      <c r="D440" s="42"/>
      <c r="E440" s="42"/>
      <c r="F440" s="42"/>
      <c r="G440" s="42"/>
      <c r="H440" s="98"/>
      <c r="I440" s="42"/>
      <c r="J440" s="42"/>
      <c r="K440" s="42"/>
      <c r="L440" s="42"/>
      <c r="M440" s="42"/>
      <c r="N440" s="42"/>
      <c r="O440" s="42"/>
      <c r="P440" s="42"/>
      <c r="Q440" s="42"/>
    </row>
    <row r="441" spans="1:17" ht="19.5" customHeight="1">
      <c r="A441" s="42"/>
      <c r="B441" s="42"/>
      <c r="C441" s="42"/>
      <c r="D441" s="42"/>
      <c r="E441" s="42"/>
      <c r="F441" s="42"/>
      <c r="G441" s="42"/>
      <c r="H441" s="98"/>
      <c r="I441" s="42"/>
      <c r="J441" s="42"/>
      <c r="K441" s="42"/>
      <c r="L441" s="42"/>
      <c r="M441" s="42"/>
      <c r="N441" s="42"/>
      <c r="O441" s="42"/>
      <c r="P441" s="42"/>
      <c r="Q441" s="42"/>
    </row>
    <row r="442" spans="1:17" ht="19.5" customHeight="1">
      <c r="A442" s="42"/>
      <c r="B442" s="42"/>
      <c r="C442" s="42"/>
      <c r="D442" s="42"/>
      <c r="E442" s="42"/>
      <c r="F442" s="42"/>
      <c r="G442" s="42"/>
      <c r="H442" s="98"/>
      <c r="I442" s="42"/>
      <c r="J442" s="42"/>
      <c r="K442" s="42"/>
      <c r="L442" s="42"/>
      <c r="M442" s="42"/>
      <c r="N442" s="42"/>
      <c r="O442" s="42"/>
      <c r="P442" s="42"/>
      <c r="Q442" s="42"/>
    </row>
    <row r="443" spans="1:17" ht="19.5" customHeight="1">
      <c r="A443" s="42"/>
      <c r="B443" s="42"/>
      <c r="C443" s="42"/>
      <c r="D443" s="42"/>
      <c r="E443" s="42"/>
      <c r="F443" s="42"/>
      <c r="G443" s="42"/>
      <c r="H443" s="98"/>
      <c r="I443" s="42"/>
      <c r="J443" s="42"/>
      <c r="K443" s="42"/>
      <c r="L443" s="42"/>
      <c r="M443" s="42"/>
      <c r="N443" s="42"/>
      <c r="O443" s="42"/>
      <c r="P443" s="42"/>
      <c r="Q443" s="42"/>
    </row>
    <row r="444" spans="1:17" ht="19.5" customHeight="1">
      <c r="A444" s="42"/>
      <c r="B444" s="42"/>
      <c r="C444" s="42"/>
      <c r="D444" s="42"/>
      <c r="E444" s="42"/>
      <c r="F444" s="42"/>
      <c r="G444" s="42"/>
      <c r="H444" s="98"/>
      <c r="I444" s="42"/>
      <c r="J444" s="42"/>
      <c r="K444" s="42"/>
      <c r="L444" s="42"/>
      <c r="M444" s="42"/>
      <c r="N444" s="42"/>
      <c r="O444" s="42"/>
      <c r="P444" s="42"/>
      <c r="Q444" s="42"/>
    </row>
    <row r="445" spans="1:17" ht="19.5" customHeight="1">
      <c r="A445" s="42"/>
      <c r="B445" s="42"/>
      <c r="C445" s="42"/>
      <c r="D445" s="42"/>
      <c r="E445" s="42"/>
      <c r="F445" s="42"/>
      <c r="G445" s="42"/>
      <c r="H445" s="98"/>
      <c r="I445" s="42"/>
      <c r="J445" s="42"/>
      <c r="K445" s="42"/>
      <c r="L445" s="42"/>
      <c r="M445" s="42"/>
      <c r="N445" s="42"/>
      <c r="O445" s="42"/>
      <c r="P445" s="42"/>
      <c r="Q445" s="42"/>
    </row>
    <row r="446" spans="1:17" ht="19.5" customHeight="1">
      <c r="A446" s="42"/>
      <c r="B446" s="42"/>
      <c r="C446" s="42"/>
      <c r="D446" s="42"/>
      <c r="E446" s="42"/>
      <c r="F446" s="42"/>
      <c r="G446" s="42"/>
      <c r="H446" s="98"/>
      <c r="I446" s="42"/>
      <c r="J446" s="42"/>
      <c r="K446" s="42"/>
      <c r="L446" s="42"/>
      <c r="M446" s="42"/>
      <c r="N446" s="42"/>
      <c r="O446" s="42"/>
      <c r="P446" s="42"/>
      <c r="Q446" s="42"/>
    </row>
    <row r="447" spans="1:17" ht="19.5" customHeight="1">
      <c r="A447" s="42"/>
      <c r="B447" s="42"/>
      <c r="C447" s="42"/>
      <c r="D447" s="42"/>
      <c r="E447" s="42"/>
      <c r="F447" s="42"/>
      <c r="G447" s="42"/>
      <c r="H447" s="98"/>
      <c r="I447" s="42"/>
      <c r="J447" s="42"/>
      <c r="K447" s="42"/>
      <c r="L447" s="42"/>
      <c r="M447" s="42"/>
      <c r="N447" s="42"/>
      <c r="O447" s="42"/>
      <c r="P447" s="42"/>
      <c r="Q447" s="42"/>
    </row>
    <row r="448" spans="1:17" ht="19.5" customHeight="1">
      <c r="A448" s="42"/>
      <c r="B448" s="42"/>
      <c r="C448" s="42"/>
      <c r="D448" s="42"/>
      <c r="E448" s="42"/>
      <c r="F448" s="42"/>
      <c r="G448" s="42"/>
      <c r="H448" s="98"/>
      <c r="I448" s="42"/>
      <c r="J448" s="42"/>
      <c r="K448" s="42"/>
      <c r="L448" s="42"/>
      <c r="M448" s="42"/>
      <c r="N448" s="42"/>
      <c r="O448" s="42"/>
      <c r="P448" s="42"/>
      <c r="Q448" s="42"/>
    </row>
    <row r="449" spans="1:17" ht="19.5" customHeight="1">
      <c r="A449" s="42"/>
      <c r="B449" s="42"/>
      <c r="C449" s="42"/>
      <c r="D449" s="42"/>
      <c r="E449" s="42"/>
      <c r="F449" s="42"/>
      <c r="G449" s="42"/>
      <c r="H449" s="98"/>
      <c r="I449" s="42"/>
      <c r="J449" s="42"/>
      <c r="K449" s="42"/>
      <c r="L449" s="42"/>
      <c r="M449" s="42"/>
      <c r="N449" s="42"/>
      <c r="O449" s="42"/>
      <c r="P449" s="42"/>
      <c r="Q449" s="42"/>
    </row>
    <row r="450" spans="1:17" ht="19.5" customHeight="1">
      <c r="A450" s="42"/>
      <c r="B450" s="42"/>
      <c r="C450" s="42"/>
      <c r="D450" s="42"/>
      <c r="E450" s="42"/>
      <c r="F450" s="42"/>
      <c r="G450" s="42"/>
      <c r="H450" s="98"/>
      <c r="I450" s="42"/>
      <c r="J450" s="42"/>
      <c r="K450" s="42"/>
      <c r="L450" s="42"/>
      <c r="M450" s="42"/>
      <c r="N450" s="42"/>
      <c r="O450" s="42"/>
      <c r="P450" s="42"/>
      <c r="Q450" s="42"/>
    </row>
    <row r="451" spans="1:17" ht="19.5" customHeight="1">
      <c r="A451" s="42"/>
      <c r="B451" s="42"/>
      <c r="C451" s="42"/>
      <c r="D451" s="42"/>
      <c r="E451" s="42"/>
      <c r="F451" s="42"/>
      <c r="G451" s="42"/>
      <c r="H451" s="98"/>
      <c r="I451" s="42"/>
      <c r="J451" s="42"/>
      <c r="K451" s="42"/>
      <c r="L451" s="42"/>
      <c r="M451" s="42"/>
      <c r="N451" s="42"/>
      <c r="O451" s="42"/>
      <c r="P451" s="42"/>
      <c r="Q451" s="42"/>
    </row>
    <row r="452" spans="1:17" ht="19.5" customHeight="1">
      <c r="A452" s="42"/>
      <c r="B452" s="42"/>
      <c r="C452" s="42"/>
      <c r="D452" s="42"/>
      <c r="E452" s="42"/>
      <c r="F452" s="42"/>
      <c r="G452" s="42"/>
      <c r="H452" s="98"/>
      <c r="I452" s="42"/>
      <c r="J452" s="42"/>
      <c r="K452" s="42"/>
      <c r="L452" s="42"/>
      <c r="M452" s="42"/>
      <c r="N452" s="42"/>
      <c r="O452" s="42"/>
      <c r="P452" s="42"/>
      <c r="Q452" s="42"/>
    </row>
    <row r="453" spans="1:17" ht="19.5" customHeight="1">
      <c r="A453" s="42"/>
      <c r="B453" s="42"/>
      <c r="C453" s="42"/>
      <c r="D453" s="42"/>
      <c r="E453" s="42"/>
      <c r="F453" s="42"/>
      <c r="G453" s="42"/>
      <c r="H453" s="98"/>
      <c r="I453" s="42"/>
      <c r="J453" s="42"/>
      <c r="K453" s="42"/>
      <c r="L453" s="42"/>
      <c r="M453" s="42"/>
      <c r="N453" s="42"/>
      <c r="O453" s="42"/>
      <c r="P453" s="42"/>
      <c r="Q453" s="42"/>
    </row>
    <row r="454" spans="1:17" ht="19.5" customHeight="1">
      <c r="A454" s="42"/>
      <c r="B454" s="42"/>
      <c r="C454" s="42"/>
      <c r="D454" s="42"/>
      <c r="E454" s="42"/>
      <c r="F454" s="42"/>
      <c r="G454" s="42"/>
      <c r="H454" s="98"/>
      <c r="I454" s="42"/>
      <c r="J454" s="42"/>
      <c r="K454" s="42"/>
      <c r="L454" s="42"/>
      <c r="M454" s="42"/>
      <c r="N454" s="42"/>
      <c r="O454" s="42"/>
      <c r="P454" s="42"/>
      <c r="Q454" s="42"/>
    </row>
    <row r="455" spans="1:17" ht="19.5" customHeight="1">
      <c r="A455" s="42"/>
      <c r="B455" s="42"/>
      <c r="C455" s="42"/>
      <c r="D455" s="42"/>
      <c r="E455" s="42"/>
      <c r="F455" s="42"/>
      <c r="G455" s="42"/>
      <c r="H455" s="98"/>
      <c r="I455" s="42"/>
      <c r="J455" s="42"/>
      <c r="K455" s="42"/>
      <c r="L455" s="42"/>
      <c r="M455" s="42"/>
      <c r="N455" s="42"/>
      <c r="O455" s="42"/>
      <c r="P455" s="42"/>
      <c r="Q455" s="42"/>
    </row>
    <row r="456" spans="1:17" ht="19.5" customHeight="1">
      <c r="A456" s="42"/>
      <c r="B456" s="42"/>
      <c r="C456" s="42"/>
      <c r="D456" s="42"/>
      <c r="E456" s="42"/>
      <c r="F456" s="42"/>
      <c r="G456" s="42"/>
      <c r="H456" s="98"/>
      <c r="I456" s="42"/>
      <c r="J456" s="42"/>
      <c r="K456" s="42"/>
      <c r="L456" s="42"/>
      <c r="M456" s="42"/>
      <c r="N456" s="42"/>
      <c r="O456" s="42"/>
      <c r="P456" s="42"/>
      <c r="Q456" s="42"/>
    </row>
    <row r="457" spans="1:17" ht="19.5" customHeight="1">
      <c r="A457" s="42"/>
      <c r="B457" s="42"/>
      <c r="C457" s="42"/>
      <c r="D457" s="42"/>
      <c r="E457" s="42"/>
      <c r="F457" s="42"/>
      <c r="G457" s="42"/>
      <c r="H457" s="98"/>
      <c r="I457" s="42"/>
      <c r="J457" s="42"/>
      <c r="K457" s="42"/>
      <c r="L457" s="42"/>
      <c r="M457" s="42"/>
      <c r="N457" s="42"/>
      <c r="O457" s="42"/>
      <c r="P457" s="42"/>
      <c r="Q457" s="42"/>
    </row>
    <row r="458" spans="1:17" ht="19.5" customHeight="1">
      <c r="A458" s="42"/>
      <c r="B458" s="42"/>
      <c r="C458" s="42"/>
      <c r="D458" s="42"/>
      <c r="E458" s="42"/>
      <c r="F458" s="42"/>
      <c r="G458" s="42"/>
      <c r="H458" s="98"/>
      <c r="I458" s="42"/>
      <c r="J458" s="42"/>
      <c r="K458" s="42"/>
      <c r="L458" s="42"/>
      <c r="M458" s="42"/>
      <c r="N458" s="42"/>
      <c r="O458" s="42"/>
      <c r="P458" s="42"/>
      <c r="Q458" s="42"/>
    </row>
    <row r="459" spans="1:17" ht="19.5" customHeight="1">
      <c r="A459" s="42"/>
      <c r="B459" s="42"/>
      <c r="C459" s="42"/>
      <c r="D459" s="42"/>
      <c r="E459" s="42"/>
      <c r="F459" s="42"/>
      <c r="G459" s="42"/>
      <c r="H459" s="98"/>
      <c r="I459" s="42"/>
      <c r="J459" s="42"/>
      <c r="K459" s="42"/>
      <c r="L459" s="42"/>
      <c r="M459" s="42"/>
      <c r="N459" s="42"/>
      <c r="O459" s="42"/>
      <c r="P459" s="42"/>
      <c r="Q459" s="42"/>
    </row>
    <row r="460" spans="1:17" ht="19.5" customHeight="1">
      <c r="A460" s="42"/>
      <c r="B460" s="42"/>
      <c r="C460" s="42"/>
      <c r="D460" s="42"/>
      <c r="E460" s="42"/>
      <c r="F460" s="42"/>
      <c r="G460" s="42"/>
      <c r="H460" s="98"/>
      <c r="I460" s="42"/>
      <c r="J460" s="42"/>
      <c r="K460" s="42"/>
      <c r="L460" s="42"/>
      <c r="M460" s="42"/>
      <c r="N460" s="42"/>
      <c r="O460" s="42"/>
      <c r="P460" s="42"/>
      <c r="Q460" s="42"/>
    </row>
    <row r="461" spans="1:17" ht="19.5" customHeight="1">
      <c r="A461" s="42"/>
      <c r="B461" s="42"/>
      <c r="C461" s="42"/>
      <c r="D461" s="42"/>
      <c r="E461" s="42"/>
      <c r="F461" s="42"/>
      <c r="G461" s="42"/>
      <c r="H461" s="98"/>
      <c r="I461" s="42"/>
      <c r="J461" s="42"/>
      <c r="K461" s="42"/>
      <c r="L461" s="42"/>
      <c r="M461" s="42"/>
      <c r="N461" s="42"/>
      <c r="O461" s="42"/>
      <c r="P461" s="42"/>
      <c r="Q461" s="42"/>
    </row>
    <row r="462" spans="1:17" ht="19.5" customHeight="1">
      <c r="A462" s="42"/>
      <c r="B462" s="42"/>
      <c r="C462" s="42"/>
      <c r="D462" s="42"/>
      <c r="E462" s="42"/>
      <c r="F462" s="42"/>
      <c r="G462" s="42"/>
      <c r="H462" s="98"/>
      <c r="I462" s="42"/>
      <c r="J462" s="42"/>
      <c r="K462" s="42"/>
      <c r="L462" s="42"/>
      <c r="M462" s="42"/>
      <c r="N462" s="42"/>
      <c r="O462" s="42"/>
      <c r="P462" s="42"/>
      <c r="Q462" s="42"/>
    </row>
    <row r="463" spans="1:17" ht="19.5" customHeight="1">
      <c r="A463" s="42"/>
      <c r="B463" s="42"/>
      <c r="C463" s="42"/>
      <c r="D463" s="42"/>
      <c r="E463" s="42"/>
      <c r="F463" s="42"/>
      <c r="G463" s="42"/>
      <c r="H463" s="98"/>
      <c r="I463" s="42"/>
      <c r="J463" s="42"/>
      <c r="K463" s="42"/>
      <c r="L463" s="42"/>
      <c r="M463" s="42"/>
      <c r="N463" s="42"/>
      <c r="O463" s="42"/>
      <c r="P463" s="42"/>
      <c r="Q463" s="42"/>
    </row>
    <row r="464" spans="1:17" ht="19.5" customHeight="1">
      <c r="A464" s="42"/>
      <c r="B464" s="42"/>
      <c r="C464" s="42"/>
      <c r="D464" s="42"/>
      <c r="E464" s="42"/>
      <c r="F464" s="42"/>
      <c r="G464" s="42"/>
      <c r="H464" s="98"/>
      <c r="I464" s="42"/>
      <c r="J464" s="42"/>
      <c r="K464" s="42"/>
      <c r="L464" s="42"/>
      <c r="M464" s="42"/>
      <c r="N464" s="42"/>
      <c r="O464" s="42"/>
      <c r="P464" s="42"/>
      <c r="Q464" s="42"/>
    </row>
    <row r="465" spans="1:17" ht="19.5" customHeight="1">
      <c r="A465" s="42"/>
      <c r="B465" s="42"/>
      <c r="C465" s="42"/>
      <c r="D465" s="42"/>
      <c r="E465" s="42"/>
      <c r="F465" s="42"/>
      <c r="G465" s="42"/>
      <c r="H465" s="98"/>
      <c r="I465" s="42"/>
      <c r="J465" s="42"/>
      <c r="K465" s="42"/>
      <c r="L465" s="42"/>
      <c r="M465" s="42"/>
      <c r="N465" s="42"/>
      <c r="O465" s="42"/>
      <c r="P465" s="42"/>
      <c r="Q465" s="42"/>
    </row>
    <row r="466" spans="1:17" ht="19.5" customHeight="1">
      <c r="A466" s="42"/>
      <c r="B466" s="42"/>
      <c r="C466" s="42"/>
      <c r="D466" s="42"/>
      <c r="E466" s="42"/>
      <c r="F466" s="42"/>
      <c r="G466" s="42"/>
      <c r="H466" s="98"/>
      <c r="I466" s="42"/>
      <c r="J466" s="42"/>
      <c r="K466" s="42"/>
      <c r="L466" s="42"/>
      <c r="M466" s="42"/>
      <c r="N466" s="42"/>
      <c r="O466" s="42"/>
      <c r="P466" s="42"/>
      <c r="Q466" s="42"/>
    </row>
    <row r="467" spans="1:17" ht="19.5" customHeight="1">
      <c r="A467" s="42"/>
      <c r="B467" s="42"/>
      <c r="C467" s="42"/>
      <c r="D467" s="42"/>
      <c r="E467" s="42"/>
      <c r="F467" s="42"/>
      <c r="G467" s="42"/>
      <c r="H467" s="98"/>
      <c r="I467" s="42"/>
      <c r="J467" s="42"/>
      <c r="K467" s="42"/>
      <c r="L467" s="42"/>
      <c r="M467" s="42"/>
      <c r="N467" s="42"/>
      <c r="O467" s="42"/>
      <c r="P467" s="42"/>
      <c r="Q467" s="42"/>
    </row>
    <row r="468" spans="1:17" ht="19.5" customHeight="1">
      <c r="A468" s="42"/>
      <c r="B468" s="42"/>
      <c r="C468" s="42"/>
      <c r="D468" s="42"/>
      <c r="E468" s="42"/>
      <c r="F468" s="42"/>
      <c r="G468" s="42"/>
      <c r="H468" s="98"/>
      <c r="I468" s="42"/>
      <c r="J468" s="42"/>
      <c r="K468" s="42"/>
      <c r="L468" s="42"/>
      <c r="M468" s="42"/>
      <c r="N468" s="42"/>
      <c r="O468" s="42"/>
      <c r="P468" s="42"/>
      <c r="Q468" s="42"/>
    </row>
    <row r="469" spans="1:17" ht="19.5" customHeight="1">
      <c r="A469" s="42"/>
      <c r="B469" s="42"/>
      <c r="C469" s="42"/>
      <c r="D469" s="42"/>
      <c r="E469" s="42"/>
      <c r="F469" s="42"/>
      <c r="G469" s="42"/>
      <c r="H469" s="98"/>
      <c r="I469" s="42"/>
      <c r="J469" s="42"/>
      <c r="K469" s="42"/>
      <c r="L469" s="42"/>
      <c r="M469" s="42"/>
      <c r="N469" s="42"/>
      <c r="O469" s="42"/>
      <c r="P469" s="42"/>
      <c r="Q469" s="42"/>
    </row>
    <row r="470" spans="1:17" ht="19.5" customHeight="1">
      <c r="A470" s="42"/>
      <c r="B470" s="42"/>
      <c r="C470" s="42"/>
      <c r="D470" s="42"/>
      <c r="E470" s="42"/>
      <c r="F470" s="42"/>
      <c r="G470" s="42"/>
      <c r="H470" s="98"/>
      <c r="I470" s="42"/>
      <c r="J470" s="42"/>
      <c r="K470" s="42"/>
      <c r="L470" s="42"/>
      <c r="M470" s="42"/>
      <c r="N470" s="42"/>
      <c r="O470" s="42"/>
      <c r="P470" s="42"/>
      <c r="Q470" s="42"/>
    </row>
    <row r="471" spans="1:17" ht="19.5" customHeight="1">
      <c r="A471" s="42"/>
      <c r="B471" s="42"/>
      <c r="C471" s="42"/>
      <c r="D471" s="42"/>
      <c r="E471" s="42"/>
      <c r="F471" s="42"/>
      <c r="G471" s="42"/>
      <c r="H471" s="98"/>
      <c r="I471" s="42"/>
      <c r="J471" s="42"/>
      <c r="K471" s="42"/>
      <c r="L471" s="42"/>
      <c r="M471" s="42"/>
      <c r="N471" s="42"/>
      <c r="O471" s="42"/>
      <c r="P471" s="42"/>
      <c r="Q471" s="42"/>
    </row>
    <row r="472" spans="1:17" ht="19.5" customHeight="1">
      <c r="A472" s="42"/>
      <c r="B472" s="42"/>
      <c r="C472" s="42"/>
      <c r="D472" s="42"/>
      <c r="E472" s="42"/>
      <c r="F472" s="42"/>
      <c r="G472" s="42"/>
      <c r="H472" s="98"/>
      <c r="I472" s="42"/>
      <c r="J472" s="42"/>
      <c r="K472" s="42"/>
      <c r="L472" s="42"/>
      <c r="M472" s="42"/>
      <c r="N472" s="42"/>
      <c r="O472" s="42"/>
      <c r="P472" s="42"/>
      <c r="Q472" s="42"/>
    </row>
    <row r="473" spans="1:17" ht="19.5" customHeight="1">
      <c r="A473" s="42"/>
      <c r="B473" s="42"/>
      <c r="C473" s="42"/>
      <c r="D473" s="42"/>
      <c r="E473" s="42"/>
      <c r="F473" s="42"/>
      <c r="G473" s="42"/>
      <c r="H473" s="98"/>
      <c r="I473" s="42"/>
      <c r="J473" s="42"/>
      <c r="K473" s="42"/>
      <c r="L473" s="42"/>
      <c r="M473" s="42"/>
      <c r="N473" s="42"/>
      <c r="O473" s="42"/>
      <c r="P473" s="42"/>
      <c r="Q473" s="42"/>
    </row>
    <row r="474" spans="1:17" ht="19.5" customHeight="1">
      <c r="A474" s="42"/>
      <c r="B474" s="42"/>
      <c r="C474" s="42"/>
      <c r="D474" s="42"/>
      <c r="E474" s="42"/>
      <c r="F474" s="42"/>
      <c r="G474" s="42"/>
      <c r="H474" s="98"/>
      <c r="I474" s="42"/>
      <c r="J474" s="42"/>
      <c r="K474" s="42"/>
      <c r="L474" s="42"/>
      <c r="M474" s="42"/>
      <c r="N474" s="42"/>
      <c r="O474" s="42"/>
      <c r="P474" s="42"/>
      <c r="Q474" s="42"/>
    </row>
    <row r="475" spans="2:9" ht="19.5" customHeight="1">
      <c r="B475" s="42"/>
      <c r="C475" s="42"/>
      <c r="D475" s="42"/>
      <c r="E475" s="42"/>
      <c r="F475" s="42"/>
      <c r="G475" s="42"/>
      <c r="H475" s="98"/>
      <c r="I475" s="42"/>
    </row>
    <row r="476" spans="2:9" ht="19.5" customHeight="1">
      <c r="B476" s="42"/>
      <c r="C476" s="42"/>
      <c r="D476" s="42"/>
      <c r="E476" s="42"/>
      <c r="F476" s="42"/>
      <c r="G476" s="42"/>
      <c r="H476" s="98"/>
      <c r="I476" s="42"/>
    </row>
    <row r="477" spans="2:9" ht="19.5" customHeight="1">
      <c r="B477" s="42"/>
      <c r="C477" s="42"/>
      <c r="D477" s="42"/>
      <c r="E477" s="42"/>
      <c r="F477" s="42"/>
      <c r="G477" s="42"/>
      <c r="H477" s="98"/>
      <c r="I477" s="42"/>
    </row>
    <row r="478" spans="2:9" ht="19.5" customHeight="1">
      <c r="B478" s="42"/>
      <c r="C478" s="42"/>
      <c r="D478" s="42"/>
      <c r="E478" s="42"/>
      <c r="F478" s="42"/>
      <c r="G478" s="42"/>
      <c r="H478" s="98"/>
      <c r="I478" s="42"/>
    </row>
    <row r="479" spans="2:9" ht="19.5" customHeight="1">
      <c r="B479" s="42"/>
      <c r="C479" s="42"/>
      <c r="D479" s="42"/>
      <c r="E479" s="42"/>
      <c r="F479" s="42"/>
      <c r="G479" s="42"/>
      <c r="H479" s="98"/>
      <c r="I479" s="42"/>
    </row>
    <row r="480" spans="2:9" ht="19.5" customHeight="1">
      <c r="B480" s="42"/>
      <c r="C480" s="42"/>
      <c r="D480" s="42"/>
      <c r="E480" s="42"/>
      <c r="F480" s="42"/>
      <c r="G480" s="42"/>
      <c r="H480" s="98"/>
      <c r="I480" s="42"/>
    </row>
    <row r="481" spans="2:9" ht="19.5" customHeight="1">
      <c r="B481" s="42"/>
      <c r="C481" s="42"/>
      <c r="D481" s="42"/>
      <c r="E481" s="42"/>
      <c r="F481" s="42"/>
      <c r="G481" s="42"/>
      <c r="H481" s="98"/>
      <c r="I481" s="42"/>
    </row>
    <row r="482" spans="2:9" ht="19.5" customHeight="1">
      <c r="B482" s="42"/>
      <c r="C482" s="42"/>
      <c r="D482" s="42"/>
      <c r="E482" s="42"/>
      <c r="F482" s="42"/>
      <c r="G482" s="42"/>
      <c r="H482" s="98"/>
      <c r="I482" s="42"/>
    </row>
    <row r="483" spans="2:9" ht="19.5" customHeight="1">
      <c r="B483" s="42"/>
      <c r="C483" s="42"/>
      <c r="D483" s="42"/>
      <c r="E483" s="42"/>
      <c r="F483" s="42"/>
      <c r="G483" s="42"/>
      <c r="H483" s="98"/>
      <c r="I483" s="42"/>
    </row>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sheetData>
  <sheetProtection/>
  <mergeCells count="2">
    <mergeCell ref="B3:C3"/>
    <mergeCell ref="C320:I320"/>
  </mergeCells>
  <printOptions/>
  <pageMargins left="0.15748031496062992" right="0.7480314960629921" top="0.984251968503937" bottom="0.984251968503937" header="0" footer="0"/>
  <pageSetup fitToHeight="14" fitToWidth="1" orientation="landscape" paperSize="9" scale="86" r:id="rId1"/>
</worksheet>
</file>

<file path=xl/worksheets/sheet4.xml><?xml version="1.0" encoding="utf-8"?>
<worksheet xmlns="http://schemas.openxmlformats.org/spreadsheetml/2006/main" xmlns:r="http://schemas.openxmlformats.org/officeDocument/2006/relationships">
  <dimension ref="B1:AC160"/>
  <sheetViews>
    <sheetView zoomScalePageLayoutView="0" workbookViewId="0" topLeftCell="B1">
      <selection activeCell="J19" sqref="J19"/>
    </sheetView>
  </sheetViews>
  <sheetFormatPr defaultColWidth="9.00390625" defaultRowHeight="12.75"/>
  <cols>
    <col min="1" max="1" width="2.25390625" style="13" customWidth="1"/>
    <col min="2" max="2" width="50.125" style="13" customWidth="1"/>
    <col min="3" max="3" width="9.00390625" style="13" bestFit="1" customWidth="1"/>
    <col min="4" max="4" width="8.25390625" style="13" customWidth="1"/>
    <col min="5" max="5" width="5.375" style="13" bestFit="1" customWidth="1"/>
    <col min="6" max="6" width="7.125" style="13" customWidth="1"/>
    <col min="7" max="7" width="12.125" style="13" customWidth="1"/>
    <col min="8" max="8" width="15.25390625" style="13" customWidth="1"/>
    <col min="9" max="9" width="16.75390625" style="13" customWidth="1"/>
    <col min="10" max="16384" width="9.125" style="13" customWidth="1"/>
  </cols>
  <sheetData>
    <row r="1" spans="2:9" s="1" customFormat="1" ht="19.5" customHeight="1">
      <c r="B1" s="115" t="s">
        <v>432</v>
      </c>
      <c r="C1" s="42"/>
      <c r="D1" s="42"/>
      <c r="E1" s="42"/>
      <c r="F1" s="42"/>
      <c r="G1" s="136"/>
      <c r="H1" s="42"/>
      <c r="I1" s="42"/>
    </row>
    <row r="2" spans="2:9" s="1" customFormat="1" ht="19.5" customHeight="1" thickBot="1">
      <c r="B2" s="42"/>
      <c r="C2" s="42"/>
      <c r="D2" s="42"/>
      <c r="E2" s="42"/>
      <c r="F2" s="42"/>
      <c r="G2" s="136"/>
      <c r="H2" s="42"/>
      <c r="I2" s="42"/>
    </row>
    <row r="3" spans="2:29" s="1" customFormat="1" ht="16.5" thickBot="1">
      <c r="B3" s="52" t="s">
        <v>255</v>
      </c>
      <c r="C3" s="53" t="s">
        <v>323</v>
      </c>
      <c r="D3" s="54" t="s">
        <v>0</v>
      </c>
      <c r="E3" s="54" t="s">
        <v>320</v>
      </c>
      <c r="F3" s="54" t="s">
        <v>396</v>
      </c>
      <c r="G3" s="55" t="s">
        <v>222</v>
      </c>
      <c r="H3" s="53" t="s">
        <v>321</v>
      </c>
      <c r="I3" s="57" t="s">
        <v>410</v>
      </c>
      <c r="J3" s="10"/>
      <c r="K3" s="10"/>
      <c r="L3" s="10"/>
      <c r="M3" s="10"/>
      <c r="N3" s="10"/>
      <c r="O3" s="10"/>
      <c r="P3" s="10"/>
      <c r="Q3" s="10"/>
      <c r="R3" s="10"/>
      <c r="S3" s="10"/>
      <c r="T3" s="10"/>
      <c r="U3" s="10"/>
      <c r="V3" s="10"/>
      <c r="W3" s="10"/>
      <c r="X3" s="10"/>
      <c r="Y3" s="10"/>
      <c r="Z3" s="10"/>
      <c r="AA3" s="10"/>
      <c r="AB3" s="10"/>
      <c r="AC3" s="10"/>
    </row>
    <row r="4" spans="2:9" s="1" customFormat="1" ht="19.5" customHeight="1">
      <c r="B4" s="58" t="s">
        <v>10</v>
      </c>
      <c r="C4" s="59" t="s">
        <v>389</v>
      </c>
      <c r="D4" s="138">
        <v>2244</v>
      </c>
      <c r="E4" s="133">
        <v>312</v>
      </c>
      <c r="F4" s="133" t="s">
        <v>380</v>
      </c>
      <c r="G4" s="193">
        <f aca="true" t="shared" si="0" ref="G4:G35">D4*E4</f>
        <v>700128</v>
      </c>
      <c r="H4" s="59">
        <v>0.0054</v>
      </c>
      <c r="I4" s="64">
        <f>G4*H4</f>
        <v>3780.6912</v>
      </c>
    </row>
    <row r="5" spans="2:9" s="1" customFormat="1" ht="19.5" customHeight="1">
      <c r="B5" s="65" t="s">
        <v>166</v>
      </c>
      <c r="C5" s="59" t="s">
        <v>389</v>
      </c>
      <c r="D5" s="139">
        <v>1122</v>
      </c>
      <c r="E5" s="133">
        <v>312</v>
      </c>
      <c r="F5" s="127" t="s">
        <v>380</v>
      </c>
      <c r="G5" s="194">
        <f t="shared" si="0"/>
        <v>350064</v>
      </c>
      <c r="H5" s="59">
        <v>0.0054</v>
      </c>
      <c r="I5" s="70">
        <f aca="true" t="shared" si="1" ref="I5:I69">G5*H5</f>
        <v>1890.3456</v>
      </c>
    </row>
    <row r="6" spans="2:9" s="1" customFormat="1" ht="19.5" customHeight="1">
      <c r="B6" s="65" t="s">
        <v>182</v>
      </c>
      <c r="C6" s="59" t="s">
        <v>389</v>
      </c>
      <c r="D6" s="139">
        <v>540</v>
      </c>
      <c r="E6" s="133">
        <v>312</v>
      </c>
      <c r="F6" s="127" t="s">
        <v>380</v>
      </c>
      <c r="G6" s="194">
        <f t="shared" si="0"/>
        <v>168480</v>
      </c>
      <c r="H6" s="59">
        <v>0.0054</v>
      </c>
      <c r="I6" s="70">
        <f t="shared" si="1"/>
        <v>909.792</v>
      </c>
    </row>
    <row r="7" spans="2:9" s="1" customFormat="1" ht="19.5" customHeight="1">
      <c r="B7" s="65" t="s">
        <v>260</v>
      </c>
      <c r="C7" s="59" t="s">
        <v>389</v>
      </c>
      <c r="D7" s="139">
        <v>880</v>
      </c>
      <c r="E7" s="133">
        <v>312</v>
      </c>
      <c r="F7" s="127" t="s">
        <v>380</v>
      </c>
      <c r="G7" s="194">
        <f t="shared" si="0"/>
        <v>274560</v>
      </c>
      <c r="H7" s="59">
        <v>0.0054</v>
      </c>
      <c r="I7" s="70">
        <f t="shared" si="1"/>
        <v>1482.624</v>
      </c>
    </row>
    <row r="8" spans="2:9" s="1" customFormat="1" ht="19.5" customHeight="1">
      <c r="B8" s="65" t="s">
        <v>31</v>
      </c>
      <c r="C8" s="59" t="s">
        <v>389</v>
      </c>
      <c r="D8" s="139">
        <v>650</v>
      </c>
      <c r="E8" s="133">
        <v>312</v>
      </c>
      <c r="F8" s="127" t="s">
        <v>380</v>
      </c>
      <c r="G8" s="194">
        <f t="shared" si="0"/>
        <v>202800</v>
      </c>
      <c r="H8" s="59">
        <v>0.0054</v>
      </c>
      <c r="I8" s="70">
        <f t="shared" si="1"/>
        <v>1095.1200000000001</v>
      </c>
    </row>
    <row r="9" spans="2:9" s="1" customFormat="1" ht="19.5" customHeight="1">
      <c r="B9" s="65" t="s">
        <v>140</v>
      </c>
      <c r="C9" s="59" t="s">
        <v>389</v>
      </c>
      <c r="D9" s="139">
        <v>3639</v>
      </c>
      <c r="E9" s="133">
        <v>312</v>
      </c>
      <c r="F9" s="127" t="s">
        <v>380</v>
      </c>
      <c r="G9" s="194">
        <f t="shared" si="0"/>
        <v>1135368</v>
      </c>
      <c r="H9" s="59">
        <v>0.0054</v>
      </c>
      <c r="I9" s="70">
        <f t="shared" si="1"/>
        <v>6130.9872000000005</v>
      </c>
    </row>
    <row r="10" spans="2:9" s="1" customFormat="1" ht="19.5" customHeight="1">
      <c r="B10" s="65" t="s">
        <v>262</v>
      </c>
      <c r="C10" s="59" t="s">
        <v>389</v>
      </c>
      <c r="D10" s="139">
        <v>3200</v>
      </c>
      <c r="E10" s="133">
        <v>312</v>
      </c>
      <c r="F10" s="127" t="s">
        <v>380</v>
      </c>
      <c r="G10" s="194">
        <f t="shared" si="0"/>
        <v>998400</v>
      </c>
      <c r="H10" s="59">
        <v>0.0054</v>
      </c>
      <c r="I10" s="70">
        <f t="shared" si="1"/>
        <v>5391.360000000001</v>
      </c>
    </row>
    <row r="11" spans="2:9" s="1" customFormat="1" ht="19.5" customHeight="1">
      <c r="B11" s="65" t="s">
        <v>498</v>
      </c>
      <c r="C11" s="59" t="s">
        <v>389</v>
      </c>
      <c r="D11" s="139">
        <v>200</v>
      </c>
      <c r="E11" s="133">
        <v>312</v>
      </c>
      <c r="F11" s="127" t="s">
        <v>380</v>
      </c>
      <c r="G11" s="194">
        <f t="shared" si="0"/>
        <v>62400</v>
      </c>
      <c r="H11" s="59">
        <v>0.0054</v>
      </c>
      <c r="I11" s="70">
        <f t="shared" si="1"/>
        <v>336.96000000000004</v>
      </c>
    </row>
    <row r="12" spans="2:9" s="1" customFormat="1" ht="19.5" customHeight="1">
      <c r="B12" s="65" t="s">
        <v>161</v>
      </c>
      <c r="C12" s="59" t="s">
        <v>389</v>
      </c>
      <c r="D12" s="139">
        <v>2582</v>
      </c>
      <c r="E12" s="127">
        <v>312</v>
      </c>
      <c r="F12" s="127" t="s">
        <v>380</v>
      </c>
      <c r="G12" s="194">
        <f t="shared" si="0"/>
        <v>805584</v>
      </c>
      <c r="H12" s="59">
        <v>0.0054</v>
      </c>
      <c r="I12" s="70">
        <f t="shared" si="1"/>
        <v>4350.153600000001</v>
      </c>
    </row>
    <row r="13" spans="2:9" s="1" customFormat="1" ht="19.5" customHeight="1">
      <c r="B13" s="65" t="s">
        <v>162</v>
      </c>
      <c r="C13" s="59" t="s">
        <v>389</v>
      </c>
      <c r="D13" s="139">
        <v>3434</v>
      </c>
      <c r="E13" s="127">
        <v>365</v>
      </c>
      <c r="F13" s="127" t="s">
        <v>380</v>
      </c>
      <c r="G13" s="194">
        <f t="shared" si="0"/>
        <v>1253410</v>
      </c>
      <c r="H13" s="59">
        <v>0.0054</v>
      </c>
      <c r="I13" s="70">
        <f t="shared" si="1"/>
        <v>6768.414000000001</v>
      </c>
    </row>
    <row r="14" spans="2:9" s="1" customFormat="1" ht="19.5" customHeight="1">
      <c r="B14" s="65" t="s">
        <v>163</v>
      </c>
      <c r="C14" s="59" t="s">
        <v>389</v>
      </c>
      <c r="D14" s="139">
        <v>1094</v>
      </c>
      <c r="E14" s="127">
        <v>312</v>
      </c>
      <c r="F14" s="127" t="s">
        <v>380</v>
      </c>
      <c r="G14" s="194">
        <f t="shared" si="0"/>
        <v>341328</v>
      </c>
      <c r="H14" s="59">
        <v>0.0054</v>
      </c>
      <c r="I14" s="70">
        <f t="shared" si="1"/>
        <v>1843.1712</v>
      </c>
    </row>
    <row r="15" spans="2:9" s="1" customFormat="1" ht="19.5" customHeight="1">
      <c r="B15" s="65" t="s">
        <v>165</v>
      </c>
      <c r="C15" s="59" t="s">
        <v>389</v>
      </c>
      <c r="D15" s="139">
        <v>5122</v>
      </c>
      <c r="E15" s="127">
        <v>156</v>
      </c>
      <c r="F15" s="127" t="s">
        <v>380</v>
      </c>
      <c r="G15" s="194">
        <f t="shared" si="0"/>
        <v>799032</v>
      </c>
      <c r="H15" s="59">
        <v>0.0054</v>
      </c>
      <c r="I15" s="70">
        <f t="shared" si="1"/>
        <v>4314.772800000001</v>
      </c>
    </row>
    <row r="16" spans="2:9" s="1" customFormat="1" ht="19.5" customHeight="1">
      <c r="B16" s="65" t="s">
        <v>45</v>
      </c>
      <c r="C16" s="59" t="s">
        <v>389</v>
      </c>
      <c r="D16" s="139">
        <v>1167</v>
      </c>
      <c r="E16" s="127">
        <v>312</v>
      </c>
      <c r="F16" s="127" t="s">
        <v>380</v>
      </c>
      <c r="G16" s="194">
        <f t="shared" si="0"/>
        <v>364104</v>
      </c>
      <c r="H16" s="59">
        <v>0.0054</v>
      </c>
      <c r="I16" s="70">
        <f t="shared" si="1"/>
        <v>1966.1616000000001</v>
      </c>
    </row>
    <row r="17" spans="2:9" s="1" customFormat="1" ht="19.5" customHeight="1">
      <c r="B17" s="237" t="s">
        <v>160</v>
      </c>
      <c r="C17" s="59" t="s">
        <v>471</v>
      </c>
      <c r="D17" s="139">
        <v>8131</v>
      </c>
      <c r="E17" s="127">
        <v>365</v>
      </c>
      <c r="F17" s="127" t="s">
        <v>380</v>
      </c>
      <c r="G17" s="194">
        <f t="shared" si="0"/>
        <v>2967815</v>
      </c>
      <c r="H17" s="59">
        <v>0</v>
      </c>
      <c r="I17" s="70">
        <f t="shared" si="1"/>
        <v>0</v>
      </c>
    </row>
    <row r="18" spans="2:9" s="1" customFormat="1" ht="19.5" customHeight="1">
      <c r="B18" s="237" t="s">
        <v>481</v>
      </c>
      <c r="C18" s="59" t="s">
        <v>471</v>
      </c>
      <c r="D18" s="139">
        <v>950</v>
      </c>
      <c r="E18" s="127">
        <v>365</v>
      </c>
      <c r="F18" s="127" t="s">
        <v>380</v>
      </c>
      <c r="G18" s="194">
        <f>D18*E18</f>
        <v>346750</v>
      </c>
      <c r="H18" s="59">
        <v>0.0054</v>
      </c>
      <c r="I18" s="70">
        <f t="shared" si="1"/>
        <v>1872.45</v>
      </c>
    </row>
    <row r="19" spans="2:9" s="1" customFormat="1" ht="19.5" customHeight="1">
      <c r="B19" s="65" t="s">
        <v>118</v>
      </c>
      <c r="C19" s="59" t="s">
        <v>389</v>
      </c>
      <c r="D19" s="139">
        <v>370</v>
      </c>
      <c r="E19" s="127">
        <v>104</v>
      </c>
      <c r="F19" s="127" t="s">
        <v>381</v>
      </c>
      <c r="G19" s="194">
        <f t="shared" si="0"/>
        <v>38480</v>
      </c>
      <c r="H19" s="59">
        <v>0.0054</v>
      </c>
      <c r="I19" s="70">
        <f t="shared" si="1"/>
        <v>207.792</v>
      </c>
    </row>
    <row r="20" spans="2:9" s="1" customFormat="1" ht="19.5" customHeight="1">
      <c r="B20" s="65" t="s">
        <v>172</v>
      </c>
      <c r="C20" s="59" t="s">
        <v>389</v>
      </c>
      <c r="D20" s="139">
        <v>5473</v>
      </c>
      <c r="E20" s="127">
        <v>104</v>
      </c>
      <c r="F20" s="127" t="s">
        <v>381</v>
      </c>
      <c r="G20" s="194">
        <f t="shared" si="0"/>
        <v>569192</v>
      </c>
      <c r="H20" s="59">
        <v>0.0054</v>
      </c>
      <c r="I20" s="70">
        <f t="shared" si="1"/>
        <v>3073.6368</v>
      </c>
    </row>
    <row r="21" spans="2:9" s="1" customFormat="1" ht="19.5" customHeight="1">
      <c r="B21" s="65" t="s">
        <v>387</v>
      </c>
      <c r="C21" s="59" t="s">
        <v>389</v>
      </c>
      <c r="D21" s="139">
        <v>7788</v>
      </c>
      <c r="E21" s="127">
        <v>156</v>
      </c>
      <c r="F21" s="127" t="s">
        <v>381</v>
      </c>
      <c r="G21" s="194">
        <f t="shared" si="0"/>
        <v>1214928</v>
      </c>
      <c r="H21" s="59">
        <v>0.0054</v>
      </c>
      <c r="I21" s="70">
        <f t="shared" si="1"/>
        <v>6560.6112</v>
      </c>
    </row>
    <row r="22" spans="2:9" s="1" customFormat="1" ht="19.5" customHeight="1">
      <c r="B22" s="65" t="s">
        <v>386</v>
      </c>
      <c r="C22" s="59" t="s">
        <v>389</v>
      </c>
      <c r="D22" s="139">
        <v>5895</v>
      </c>
      <c r="E22" s="127">
        <v>104</v>
      </c>
      <c r="F22" s="127" t="s">
        <v>381</v>
      </c>
      <c r="G22" s="194">
        <f t="shared" si="0"/>
        <v>613080</v>
      </c>
      <c r="H22" s="59">
        <v>0.0054</v>
      </c>
      <c r="I22" s="70">
        <f t="shared" si="1"/>
        <v>3310.632</v>
      </c>
    </row>
    <row r="23" spans="2:9" s="1" customFormat="1" ht="19.5" customHeight="1">
      <c r="B23" s="65" t="s">
        <v>135</v>
      </c>
      <c r="C23" s="59" t="s">
        <v>389</v>
      </c>
      <c r="D23" s="139">
        <v>3399</v>
      </c>
      <c r="E23" s="127">
        <v>104</v>
      </c>
      <c r="F23" s="127" t="s">
        <v>381</v>
      </c>
      <c r="G23" s="194">
        <f t="shared" si="0"/>
        <v>353496</v>
      </c>
      <c r="H23" s="59">
        <v>0.0054</v>
      </c>
      <c r="I23" s="70">
        <f t="shared" si="1"/>
        <v>1908.8784</v>
      </c>
    </row>
    <row r="24" spans="2:9" s="1" customFormat="1" ht="19.5" customHeight="1">
      <c r="B24" s="65" t="s">
        <v>175</v>
      </c>
      <c r="C24" s="59" t="s">
        <v>389</v>
      </c>
      <c r="D24" s="139">
        <v>5021</v>
      </c>
      <c r="E24" s="127">
        <v>156</v>
      </c>
      <c r="F24" s="127" t="s">
        <v>381</v>
      </c>
      <c r="G24" s="194">
        <f t="shared" si="0"/>
        <v>783276</v>
      </c>
      <c r="H24" s="59">
        <v>0.0054</v>
      </c>
      <c r="I24" s="70">
        <f t="shared" si="1"/>
        <v>4229.6904</v>
      </c>
    </row>
    <row r="25" spans="2:9" s="1" customFormat="1" ht="19.5" customHeight="1">
      <c r="B25" s="65" t="s">
        <v>142</v>
      </c>
      <c r="C25" s="59" t="s">
        <v>389</v>
      </c>
      <c r="D25" s="139">
        <v>2624</v>
      </c>
      <c r="E25" s="127">
        <v>104</v>
      </c>
      <c r="F25" s="127" t="s">
        <v>316</v>
      </c>
      <c r="G25" s="194">
        <f t="shared" si="0"/>
        <v>272896</v>
      </c>
      <c r="H25" s="59">
        <v>0.0054</v>
      </c>
      <c r="I25" s="70">
        <f t="shared" si="1"/>
        <v>1473.6384</v>
      </c>
    </row>
    <row r="26" spans="2:9" s="1" customFormat="1" ht="19.5" customHeight="1">
      <c r="B26" s="65" t="s">
        <v>168</v>
      </c>
      <c r="C26" s="59" t="s">
        <v>389</v>
      </c>
      <c r="D26" s="139">
        <v>342</v>
      </c>
      <c r="E26" s="127">
        <v>104</v>
      </c>
      <c r="F26" s="127" t="s">
        <v>316</v>
      </c>
      <c r="G26" s="194">
        <f t="shared" si="0"/>
        <v>35568</v>
      </c>
      <c r="H26" s="59">
        <v>0.0054</v>
      </c>
      <c r="I26" s="70">
        <f t="shared" si="1"/>
        <v>192.0672</v>
      </c>
    </row>
    <row r="27" spans="2:9" s="1" customFormat="1" ht="19.5" customHeight="1">
      <c r="B27" s="65" t="s">
        <v>178</v>
      </c>
      <c r="C27" s="59" t="s">
        <v>389</v>
      </c>
      <c r="D27" s="139">
        <v>241</v>
      </c>
      <c r="E27" s="127">
        <v>104</v>
      </c>
      <c r="F27" s="127" t="s">
        <v>316</v>
      </c>
      <c r="G27" s="194">
        <f t="shared" si="0"/>
        <v>25064</v>
      </c>
      <c r="H27" s="59">
        <v>0.0054</v>
      </c>
      <c r="I27" s="70">
        <f t="shared" si="1"/>
        <v>135.34560000000002</v>
      </c>
    </row>
    <row r="28" spans="2:9" s="1" customFormat="1" ht="19.5" customHeight="1">
      <c r="B28" s="65" t="s">
        <v>151</v>
      </c>
      <c r="C28" s="59" t="s">
        <v>389</v>
      </c>
      <c r="D28" s="139">
        <v>3350</v>
      </c>
      <c r="E28" s="127">
        <v>104</v>
      </c>
      <c r="F28" s="127" t="s">
        <v>316</v>
      </c>
      <c r="G28" s="194">
        <f t="shared" si="0"/>
        <v>348400</v>
      </c>
      <c r="H28" s="59">
        <v>0.0054</v>
      </c>
      <c r="I28" s="70">
        <f t="shared" si="1"/>
        <v>1881.3600000000001</v>
      </c>
    </row>
    <row r="29" spans="2:9" s="1" customFormat="1" ht="19.5" customHeight="1">
      <c r="B29" s="65" t="s">
        <v>164</v>
      </c>
      <c r="C29" s="59" t="s">
        <v>389</v>
      </c>
      <c r="D29" s="139">
        <v>5800</v>
      </c>
      <c r="E29" s="127">
        <v>104</v>
      </c>
      <c r="F29" s="127" t="s">
        <v>381</v>
      </c>
      <c r="G29" s="194">
        <f t="shared" si="0"/>
        <v>603200</v>
      </c>
      <c r="H29" s="59">
        <v>0.0054</v>
      </c>
      <c r="I29" s="70">
        <f t="shared" si="1"/>
        <v>3257.28</v>
      </c>
    </row>
    <row r="30" spans="2:9" s="1" customFormat="1" ht="19.5" customHeight="1">
      <c r="B30" s="65" t="s">
        <v>173</v>
      </c>
      <c r="C30" s="59" t="s">
        <v>389</v>
      </c>
      <c r="D30" s="139">
        <v>660</v>
      </c>
      <c r="E30" s="127">
        <v>156</v>
      </c>
      <c r="F30" s="127" t="s">
        <v>381</v>
      </c>
      <c r="G30" s="194">
        <f t="shared" si="0"/>
        <v>102960</v>
      </c>
      <c r="H30" s="59">
        <v>0.0054</v>
      </c>
      <c r="I30" s="70">
        <f t="shared" si="1"/>
        <v>555.984</v>
      </c>
    </row>
    <row r="31" spans="2:9" s="1" customFormat="1" ht="19.5" customHeight="1">
      <c r="B31" s="65" t="s">
        <v>240</v>
      </c>
      <c r="C31" s="59" t="s">
        <v>389</v>
      </c>
      <c r="D31" s="139">
        <v>1290</v>
      </c>
      <c r="E31" s="127">
        <v>156</v>
      </c>
      <c r="F31" s="127" t="s">
        <v>381</v>
      </c>
      <c r="G31" s="194">
        <f t="shared" si="0"/>
        <v>201240</v>
      </c>
      <c r="H31" s="59">
        <v>0.0054</v>
      </c>
      <c r="I31" s="70">
        <f t="shared" si="1"/>
        <v>1086.6960000000001</v>
      </c>
    </row>
    <row r="32" spans="2:9" s="1" customFormat="1" ht="19.5" customHeight="1">
      <c r="B32" s="65" t="s">
        <v>239</v>
      </c>
      <c r="C32" s="59" t="s">
        <v>389</v>
      </c>
      <c r="D32" s="139">
        <v>733</v>
      </c>
      <c r="E32" s="127">
        <v>52</v>
      </c>
      <c r="F32" s="127" t="s">
        <v>316</v>
      </c>
      <c r="G32" s="194">
        <f t="shared" si="0"/>
        <v>38116</v>
      </c>
      <c r="H32" s="59">
        <v>0.0054</v>
      </c>
      <c r="I32" s="70">
        <f t="shared" si="1"/>
        <v>205.8264</v>
      </c>
    </row>
    <row r="33" spans="2:9" s="1" customFormat="1" ht="19.5" customHeight="1">
      <c r="B33" s="65" t="s">
        <v>138</v>
      </c>
      <c r="C33" s="59" t="s">
        <v>389</v>
      </c>
      <c r="D33" s="139">
        <v>14820</v>
      </c>
      <c r="E33" s="127">
        <v>104</v>
      </c>
      <c r="F33" s="127" t="s">
        <v>316</v>
      </c>
      <c r="G33" s="194">
        <f t="shared" si="0"/>
        <v>1541280</v>
      </c>
      <c r="H33" s="59">
        <v>0.0054</v>
      </c>
      <c r="I33" s="70">
        <f t="shared" si="1"/>
        <v>8322.912</v>
      </c>
    </row>
    <row r="34" spans="2:9" s="1" customFormat="1" ht="19.5" customHeight="1">
      <c r="B34" s="65" t="s">
        <v>171</v>
      </c>
      <c r="C34" s="59" t="s">
        <v>389</v>
      </c>
      <c r="D34" s="139">
        <v>1160</v>
      </c>
      <c r="E34" s="127">
        <v>104</v>
      </c>
      <c r="F34" s="127" t="s">
        <v>316</v>
      </c>
      <c r="G34" s="194">
        <f t="shared" si="0"/>
        <v>120640</v>
      </c>
      <c r="H34" s="59">
        <v>0.0054</v>
      </c>
      <c r="I34" s="70">
        <f t="shared" si="1"/>
        <v>651.456</v>
      </c>
    </row>
    <row r="35" spans="2:9" s="1" customFormat="1" ht="19.5" customHeight="1">
      <c r="B35" s="65" t="s">
        <v>136</v>
      </c>
      <c r="C35" s="59" t="s">
        <v>389</v>
      </c>
      <c r="D35" s="139">
        <v>15551</v>
      </c>
      <c r="E35" s="127">
        <v>104</v>
      </c>
      <c r="F35" s="127" t="s">
        <v>316</v>
      </c>
      <c r="G35" s="194">
        <f t="shared" si="0"/>
        <v>1617304</v>
      </c>
      <c r="H35" s="59">
        <v>0.0054</v>
      </c>
      <c r="I35" s="70">
        <f t="shared" si="1"/>
        <v>8733.4416</v>
      </c>
    </row>
    <row r="36" spans="2:9" s="1" customFormat="1" ht="19.5" customHeight="1">
      <c r="B36" s="65" t="s">
        <v>145</v>
      </c>
      <c r="C36" s="59" t="s">
        <v>389</v>
      </c>
      <c r="D36" s="139">
        <v>1671</v>
      </c>
      <c r="E36" s="127">
        <v>52</v>
      </c>
      <c r="F36" s="127" t="s">
        <v>316</v>
      </c>
      <c r="G36" s="194">
        <f aca="true" t="shared" si="2" ref="G36:G68">D36*E36</f>
        <v>86892</v>
      </c>
      <c r="H36" s="59">
        <v>0.0054</v>
      </c>
      <c r="I36" s="70">
        <f t="shared" si="1"/>
        <v>469.21680000000003</v>
      </c>
    </row>
    <row r="37" spans="2:9" s="1" customFormat="1" ht="19.5" customHeight="1">
      <c r="B37" s="65" t="s">
        <v>144</v>
      </c>
      <c r="C37" s="59" t="s">
        <v>389</v>
      </c>
      <c r="D37" s="139">
        <v>9390</v>
      </c>
      <c r="E37" s="127">
        <v>52</v>
      </c>
      <c r="F37" s="127" t="s">
        <v>316</v>
      </c>
      <c r="G37" s="194">
        <f t="shared" si="2"/>
        <v>488280</v>
      </c>
      <c r="H37" s="59">
        <v>0.0054</v>
      </c>
      <c r="I37" s="70">
        <f t="shared" si="1"/>
        <v>2636.712</v>
      </c>
    </row>
    <row r="38" spans="2:9" s="1" customFormat="1" ht="19.5" customHeight="1">
      <c r="B38" s="65" t="s">
        <v>176</v>
      </c>
      <c r="C38" s="59" t="s">
        <v>389</v>
      </c>
      <c r="D38" s="139">
        <v>1614</v>
      </c>
      <c r="E38" s="127">
        <v>52</v>
      </c>
      <c r="F38" s="127" t="s">
        <v>316</v>
      </c>
      <c r="G38" s="194">
        <f t="shared" si="2"/>
        <v>83928</v>
      </c>
      <c r="H38" s="59">
        <v>0.0054</v>
      </c>
      <c r="I38" s="70">
        <f t="shared" si="1"/>
        <v>453.2112</v>
      </c>
    </row>
    <row r="39" spans="2:9" s="1" customFormat="1" ht="19.5" customHeight="1">
      <c r="B39" s="102" t="s">
        <v>32</v>
      </c>
      <c r="C39" s="59" t="s">
        <v>389</v>
      </c>
      <c r="D39" s="195">
        <v>5235</v>
      </c>
      <c r="E39" s="127">
        <v>12</v>
      </c>
      <c r="F39" s="127" t="s">
        <v>314</v>
      </c>
      <c r="G39" s="194">
        <f t="shared" si="2"/>
        <v>62820</v>
      </c>
      <c r="H39" s="59">
        <v>0.0054</v>
      </c>
      <c r="I39" s="70">
        <f t="shared" si="1"/>
        <v>339.228</v>
      </c>
    </row>
    <row r="40" spans="2:9" s="1" customFormat="1" ht="19.5" customHeight="1">
      <c r="B40" s="102" t="s">
        <v>34</v>
      </c>
      <c r="C40" s="59" t="s">
        <v>389</v>
      </c>
      <c r="D40" s="139">
        <v>15610</v>
      </c>
      <c r="E40" s="127">
        <v>52</v>
      </c>
      <c r="F40" s="127" t="s">
        <v>316</v>
      </c>
      <c r="G40" s="194">
        <f t="shared" si="2"/>
        <v>811720</v>
      </c>
      <c r="H40" s="59">
        <v>0.0054</v>
      </c>
      <c r="I40" s="70">
        <f t="shared" si="1"/>
        <v>4383.2880000000005</v>
      </c>
    </row>
    <row r="41" spans="2:9" s="1" customFormat="1" ht="19.5" customHeight="1">
      <c r="B41" s="102" t="s">
        <v>132</v>
      </c>
      <c r="C41" s="59" t="s">
        <v>389</v>
      </c>
      <c r="D41" s="139">
        <v>367</v>
      </c>
      <c r="E41" s="127">
        <v>52</v>
      </c>
      <c r="F41" s="127" t="s">
        <v>316</v>
      </c>
      <c r="G41" s="194">
        <f t="shared" si="2"/>
        <v>19084</v>
      </c>
      <c r="H41" s="59">
        <v>0.0054</v>
      </c>
      <c r="I41" s="70">
        <f t="shared" si="1"/>
        <v>103.0536</v>
      </c>
    </row>
    <row r="42" spans="2:9" s="1" customFormat="1" ht="19.5" customHeight="1">
      <c r="B42" s="102" t="s">
        <v>439</v>
      </c>
      <c r="C42" s="59" t="s">
        <v>389</v>
      </c>
      <c r="D42" s="139">
        <v>33242</v>
      </c>
      <c r="E42" s="127">
        <v>12</v>
      </c>
      <c r="F42" s="127" t="s">
        <v>314</v>
      </c>
      <c r="G42" s="194">
        <f t="shared" si="2"/>
        <v>398904</v>
      </c>
      <c r="H42" s="59">
        <v>0.0054</v>
      </c>
      <c r="I42" s="70">
        <f t="shared" si="1"/>
        <v>2154.0816</v>
      </c>
    </row>
    <row r="43" spans="2:9" s="1" customFormat="1" ht="19.5" customHeight="1">
      <c r="B43" s="102" t="s">
        <v>499</v>
      </c>
      <c r="C43" s="59" t="s">
        <v>500</v>
      </c>
      <c r="D43" s="139">
        <v>1010</v>
      </c>
      <c r="E43" s="127">
        <v>365</v>
      </c>
      <c r="F43" s="127" t="s">
        <v>314</v>
      </c>
      <c r="G43" s="194">
        <f>D43*E43</f>
        <v>368650</v>
      </c>
      <c r="H43" s="59">
        <v>0.0054</v>
      </c>
      <c r="I43" s="70">
        <f>G43*H43</f>
        <v>1990.71</v>
      </c>
    </row>
    <row r="44" spans="2:9" s="1" customFormat="1" ht="19.5" customHeight="1">
      <c r="B44" s="102" t="s">
        <v>382</v>
      </c>
      <c r="C44" s="59" t="s">
        <v>389</v>
      </c>
      <c r="D44" s="139">
        <v>1385</v>
      </c>
      <c r="E44" s="127">
        <v>365</v>
      </c>
      <c r="F44" s="127" t="s">
        <v>380</v>
      </c>
      <c r="G44" s="194">
        <f t="shared" si="2"/>
        <v>505525</v>
      </c>
      <c r="H44" s="59">
        <v>0.0054</v>
      </c>
      <c r="I44" s="70">
        <f t="shared" si="1"/>
        <v>2729.835</v>
      </c>
    </row>
    <row r="45" spans="2:9" s="1" customFormat="1" ht="19.5" customHeight="1">
      <c r="B45" s="102" t="s">
        <v>8</v>
      </c>
      <c r="C45" s="59" t="s">
        <v>389</v>
      </c>
      <c r="D45" s="139">
        <v>244</v>
      </c>
      <c r="E45" s="127">
        <v>26</v>
      </c>
      <c r="F45" s="127" t="s">
        <v>315</v>
      </c>
      <c r="G45" s="194">
        <f t="shared" si="2"/>
        <v>6344</v>
      </c>
      <c r="H45" s="59">
        <v>0.0054</v>
      </c>
      <c r="I45" s="70">
        <f t="shared" si="1"/>
        <v>34.257600000000004</v>
      </c>
    </row>
    <row r="46" spans="2:9" s="1" customFormat="1" ht="19.5" customHeight="1">
      <c r="B46" s="102" t="s">
        <v>384</v>
      </c>
      <c r="C46" s="59" t="s">
        <v>389</v>
      </c>
      <c r="D46" s="127">
        <v>19225</v>
      </c>
      <c r="E46" s="127">
        <v>26</v>
      </c>
      <c r="F46" s="127" t="s">
        <v>315</v>
      </c>
      <c r="G46" s="194">
        <f t="shared" si="2"/>
        <v>499850</v>
      </c>
      <c r="H46" s="59">
        <v>0.0054</v>
      </c>
      <c r="I46" s="70">
        <f t="shared" si="1"/>
        <v>2699.19</v>
      </c>
    </row>
    <row r="47" spans="2:9" s="1" customFormat="1" ht="19.5" customHeight="1">
      <c r="B47" s="102" t="s">
        <v>385</v>
      </c>
      <c r="C47" s="59" t="s">
        <v>389</v>
      </c>
      <c r="D47" s="139">
        <v>2692</v>
      </c>
      <c r="E47" s="127">
        <v>26</v>
      </c>
      <c r="F47" s="127" t="s">
        <v>315</v>
      </c>
      <c r="G47" s="194">
        <f>D47*E47</f>
        <v>69992</v>
      </c>
      <c r="H47" s="59">
        <v>0.0054</v>
      </c>
      <c r="I47" s="70">
        <f>G47*H47</f>
        <v>377.95680000000004</v>
      </c>
    </row>
    <row r="48" spans="2:9" s="1" customFormat="1" ht="19.5" customHeight="1">
      <c r="B48" s="102" t="s">
        <v>21</v>
      </c>
      <c r="C48" s="59" t="s">
        <v>389</v>
      </c>
      <c r="D48" s="139">
        <v>1150</v>
      </c>
      <c r="E48" s="127">
        <v>26</v>
      </c>
      <c r="F48" s="127" t="s">
        <v>315</v>
      </c>
      <c r="G48" s="194">
        <f t="shared" si="2"/>
        <v>29900</v>
      </c>
      <c r="H48" s="59">
        <v>0.0054</v>
      </c>
      <c r="I48" s="70">
        <f t="shared" si="1"/>
        <v>161.46</v>
      </c>
    </row>
    <row r="49" spans="2:9" s="1" customFormat="1" ht="19.5" customHeight="1">
      <c r="B49" s="102" t="s">
        <v>196</v>
      </c>
      <c r="C49" s="59" t="s">
        <v>389</v>
      </c>
      <c r="D49" s="139">
        <v>995</v>
      </c>
      <c r="E49" s="127">
        <v>26</v>
      </c>
      <c r="F49" s="127" t="s">
        <v>315</v>
      </c>
      <c r="G49" s="194">
        <f t="shared" si="2"/>
        <v>25870</v>
      </c>
      <c r="H49" s="59">
        <v>0.0054</v>
      </c>
      <c r="I49" s="70">
        <f t="shared" si="1"/>
        <v>139.698</v>
      </c>
    </row>
    <row r="50" spans="2:9" s="1" customFormat="1" ht="19.5" customHeight="1">
      <c r="B50" s="102" t="s">
        <v>23</v>
      </c>
      <c r="C50" s="59" t="s">
        <v>389</v>
      </c>
      <c r="D50" s="139">
        <v>120</v>
      </c>
      <c r="E50" s="127">
        <v>26</v>
      </c>
      <c r="F50" s="127" t="s">
        <v>315</v>
      </c>
      <c r="G50" s="194">
        <f t="shared" si="2"/>
        <v>3120</v>
      </c>
      <c r="H50" s="59">
        <v>0.0054</v>
      </c>
      <c r="I50" s="70">
        <f t="shared" si="1"/>
        <v>16.848000000000003</v>
      </c>
    </row>
    <row r="51" spans="2:9" s="1" customFormat="1" ht="19.5" customHeight="1">
      <c r="B51" s="102" t="s">
        <v>42</v>
      </c>
      <c r="C51" s="59" t="s">
        <v>389</v>
      </c>
      <c r="D51" s="139">
        <v>2263</v>
      </c>
      <c r="E51" s="127">
        <v>26</v>
      </c>
      <c r="F51" s="127" t="s">
        <v>315</v>
      </c>
      <c r="G51" s="194">
        <f t="shared" si="2"/>
        <v>58838</v>
      </c>
      <c r="H51" s="66">
        <v>0.0054</v>
      </c>
      <c r="I51" s="70">
        <f t="shared" si="1"/>
        <v>317.72520000000003</v>
      </c>
    </row>
    <row r="52" spans="2:9" s="1" customFormat="1" ht="19.5" customHeight="1">
      <c r="B52" s="102" t="s">
        <v>150</v>
      </c>
      <c r="C52" s="59" t="s">
        <v>389</v>
      </c>
      <c r="D52" s="139">
        <v>12175</v>
      </c>
      <c r="E52" s="127">
        <v>26</v>
      </c>
      <c r="F52" s="127" t="s">
        <v>315</v>
      </c>
      <c r="G52" s="194">
        <f t="shared" si="2"/>
        <v>316550</v>
      </c>
      <c r="H52" s="66">
        <v>0.0054</v>
      </c>
      <c r="I52" s="70">
        <f t="shared" si="1"/>
        <v>1709.3700000000001</v>
      </c>
    </row>
    <row r="53" spans="2:9" s="1" customFormat="1" ht="19.5" customHeight="1">
      <c r="B53" s="102" t="s">
        <v>48</v>
      </c>
      <c r="C53" s="59" t="s">
        <v>389</v>
      </c>
      <c r="D53" s="139">
        <v>150</v>
      </c>
      <c r="E53" s="127">
        <v>26</v>
      </c>
      <c r="F53" s="127" t="s">
        <v>315</v>
      </c>
      <c r="G53" s="194">
        <f t="shared" si="2"/>
        <v>3900</v>
      </c>
      <c r="H53" s="66">
        <v>0.0054</v>
      </c>
      <c r="I53" s="70">
        <f t="shared" si="1"/>
        <v>21.060000000000002</v>
      </c>
    </row>
    <row r="54" spans="2:9" s="1" customFormat="1" ht="19.5" customHeight="1">
      <c r="B54" s="102" t="s">
        <v>181</v>
      </c>
      <c r="C54" s="59" t="s">
        <v>389</v>
      </c>
      <c r="D54" s="139">
        <v>245</v>
      </c>
      <c r="E54" s="127">
        <v>26</v>
      </c>
      <c r="F54" s="127" t="s">
        <v>315</v>
      </c>
      <c r="G54" s="194">
        <f t="shared" si="2"/>
        <v>6370</v>
      </c>
      <c r="H54" s="66">
        <v>0.0054</v>
      </c>
      <c r="I54" s="70">
        <f t="shared" si="1"/>
        <v>34.398</v>
      </c>
    </row>
    <row r="55" spans="2:9" s="1" customFormat="1" ht="19.5" customHeight="1">
      <c r="B55" s="102" t="s">
        <v>241</v>
      </c>
      <c r="C55" s="59" t="s">
        <v>389</v>
      </c>
      <c r="D55" s="139">
        <v>477</v>
      </c>
      <c r="E55" s="127">
        <v>26</v>
      </c>
      <c r="F55" s="127" t="s">
        <v>315</v>
      </c>
      <c r="G55" s="194">
        <f t="shared" si="2"/>
        <v>12402</v>
      </c>
      <c r="H55" s="66">
        <v>0.0054</v>
      </c>
      <c r="I55" s="70">
        <f t="shared" si="1"/>
        <v>66.9708</v>
      </c>
    </row>
    <row r="56" spans="2:9" s="1" customFormat="1" ht="19.5" customHeight="1">
      <c r="B56" s="102" t="s">
        <v>4</v>
      </c>
      <c r="C56" s="59" t="s">
        <v>389</v>
      </c>
      <c r="D56" s="139">
        <v>1140</v>
      </c>
      <c r="E56" s="127">
        <v>26</v>
      </c>
      <c r="F56" s="127" t="s">
        <v>314</v>
      </c>
      <c r="G56" s="194">
        <f t="shared" si="2"/>
        <v>29640</v>
      </c>
      <c r="H56" s="66">
        <v>0.0054</v>
      </c>
      <c r="I56" s="70">
        <f t="shared" si="1"/>
        <v>160.056</v>
      </c>
    </row>
    <row r="57" spans="2:9" s="1" customFormat="1" ht="19.5" customHeight="1">
      <c r="B57" s="102" t="s">
        <v>170</v>
      </c>
      <c r="C57" s="59" t="s">
        <v>389</v>
      </c>
      <c r="D57" s="139">
        <v>5701</v>
      </c>
      <c r="E57" s="127">
        <v>26</v>
      </c>
      <c r="F57" s="127" t="s">
        <v>314</v>
      </c>
      <c r="G57" s="194">
        <f t="shared" si="2"/>
        <v>148226</v>
      </c>
      <c r="H57" s="66">
        <v>0.0054</v>
      </c>
      <c r="I57" s="70">
        <f t="shared" si="1"/>
        <v>800.4204000000001</v>
      </c>
    </row>
    <row r="58" spans="2:9" s="1" customFormat="1" ht="19.5" customHeight="1">
      <c r="B58" s="102" t="s">
        <v>180</v>
      </c>
      <c r="C58" s="59" t="s">
        <v>389</v>
      </c>
      <c r="D58" s="139">
        <v>1820</v>
      </c>
      <c r="E58" s="127">
        <v>26</v>
      </c>
      <c r="F58" s="127" t="s">
        <v>314</v>
      </c>
      <c r="G58" s="194">
        <f t="shared" si="2"/>
        <v>47320</v>
      </c>
      <c r="H58" s="66">
        <v>0.0054</v>
      </c>
      <c r="I58" s="70">
        <f t="shared" si="1"/>
        <v>255.52800000000002</v>
      </c>
    </row>
    <row r="59" spans="2:9" s="1" customFormat="1" ht="19.5" customHeight="1">
      <c r="B59" s="102" t="s">
        <v>446</v>
      </c>
      <c r="C59" s="59" t="s">
        <v>389</v>
      </c>
      <c r="D59" s="139">
        <v>2360</v>
      </c>
      <c r="E59" s="127">
        <v>12</v>
      </c>
      <c r="F59" s="127" t="s">
        <v>383</v>
      </c>
      <c r="G59" s="194">
        <f>D59*E59</f>
        <v>28320</v>
      </c>
      <c r="H59" s="66">
        <v>0.0054</v>
      </c>
      <c r="I59" s="70">
        <f>G59*H59</f>
        <v>152.928</v>
      </c>
    </row>
    <row r="60" spans="2:9" s="1" customFormat="1" ht="19.5" customHeight="1">
      <c r="B60" s="102" t="s">
        <v>33</v>
      </c>
      <c r="C60" s="59" t="s">
        <v>389</v>
      </c>
      <c r="D60" s="139">
        <v>250</v>
      </c>
      <c r="E60" s="127">
        <v>26</v>
      </c>
      <c r="F60" s="127" t="s">
        <v>314</v>
      </c>
      <c r="G60" s="194">
        <f t="shared" si="2"/>
        <v>6500</v>
      </c>
      <c r="H60" s="66">
        <v>0.0054</v>
      </c>
      <c r="I60" s="70">
        <f t="shared" si="1"/>
        <v>35.1</v>
      </c>
    </row>
    <row r="61" spans="2:9" s="1" customFormat="1" ht="19.5" customHeight="1">
      <c r="B61" s="102" t="s">
        <v>177</v>
      </c>
      <c r="C61" s="59" t="s">
        <v>389</v>
      </c>
      <c r="D61" s="139">
        <v>1250</v>
      </c>
      <c r="E61" s="127">
        <v>26</v>
      </c>
      <c r="F61" s="127" t="s">
        <v>314</v>
      </c>
      <c r="G61" s="194">
        <f t="shared" si="2"/>
        <v>32500</v>
      </c>
      <c r="H61" s="66">
        <v>0.0054</v>
      </c>
      <c r="I61" s="70">
        <f t="shared" si="1"/>
        <v>175.5</v>
      </c>
    </row>
    <row r="62" spans="2:9" s="1" customFormat="1" ht="19.5" customHeight="1">
      <c r="B62" s="102" t="s">
        <v>179</v>
      </c>
      <c r="C62" s="59" t="s">
        <v>389</v>
      </c>
      <c r="D62" s="139">
        <v>1046</v>
      </c>
      <c r="E62" s="127">
        <v>26</v>
      </c>
      <c r="F62" s="127" t="s">
        <v>314</v>
      </c>
      <c r="G62" s="194">
        <f t="shared" si="2"/>
        <v>27196</v>
      </c>
      <c r="H62" s="66">
        <v>0.0054</v>
      </c>
      <c r="I62" s="70">
        <f t="shared" si="1"/>
        <v>146.85840000000002</v>
      </c>
    </row>
    <row r="63" spans="2:9" s="1" customFormat="1" ht="19.5" customHeight="1">
      <c r="B63" s="102" t="s">
        <v>261</v>
      </c>
      <c r="C63" s="59" t="s">
        <v>389</v>
      </c>
      <c r="D63" s="139">
        <v>3285</v>
      </c>
      <c r="E63" s="127">
        <v>26</v>
      </c>
      <c r="F63" s="127" t="s">
        <v>314</v>
      </c>
      <c r="G63" s="194">
        <f t="shared" si="2"/>
        <v>85410</v>
      </c>
      <c r="H63" s="66">
        <v>0.0054</v>
      </c>
      <c r="I63" s="70">
        <f t="shared" si="1"/>
        <v>461.214</v>
      </c>
    </row>
    <row r="64" spans="2:9" s="1" customFormat="1" ht="19.5" customHeight="1">
      <c r="B64" s="102" t="s">
        <v>167</v>
      </c>
      <c r="C64" s="59" t="s">
        <v>389</v>
      </c>
      <c r="D64" s="139">
        <v>1050</v>
      </c>
      <c r="E64" s="127">
        <v>12</v>
      </c>
      <c r="F64" s="127" t="s">
        <v>314</v>
      </c>
      <c r="G64" s="194">
        <f t="shared" si="2"/>
        <v>12600</v>
      </c>
      <c r="H64" s="66">
        <v>0.0054</v>
      </c>
      <c r="I64" s="70">
        <f t="shared" si="1"/>
        <v>68.04</v>
      </c>
    </row>
    <row r="65" spans="2:9" s="1" customFormat="1" ht="19.5" customHeight="1">
      <c r="B65" s="102" t="s">
        <v>43</v>
      </c>
      <c r="C65" s="59" t="s">
        <v>389</v>
      </c>
      <c r="D65" s="139">
        <v>4930</v>
      </c>
      <c r="E65" s="127">
        <v>12</v>
      </c>
      <c r="F65" s="127" t="s">
        <v>314</v>
      </c>
      <c r="G65" s="194">
        <f t="shared" si="2"/>
        <v>59160</v>
      </c>
      <c r="H65" s="66">
        <v>0.0054</v>
      </c>
      <c r="I65" s="70">
        <f t="shared" si="1"/>
        <v>319.464</v>
      </c>
    </row>
    <row r="66" spans="2:9" s="1" customFormat="1" ht="19.5" customHeight="1">
      <c r="B66" s="102" t="s">
        <v>541</v>
      </c>
      <c r="C66" s="59" t="s">
        <v>389</v>
      </c>
      <c r="D66" s="139">
        <v>750</v>
      </c>
      <c r="E66" s="127">
        <v>12</v>
      </c>
      <c r="F66" s="127" t="s">
        <v>314</v>
      </c>
      <c r="G66" s="194">
        <f t="shared" si="2"/>
        <v>9000</v>
      </c>
      <c r="H66" s="66">
        <v>0.0054</v>
      </c>
      <c r="I66" s="70">
        <f t="shared" si="1"/>
        <v>48.6</v>
      </c>
    </row>
    <row r="67" spans="2:11" s="1" customFormat="1" ht="19.5" customHeight="1">
      <c r="B67" s="196" t="s">
        <v>174</v>
      </c>
      <c r="C67" s="59" t="s">
        <v>389</v>
      </c>
      <c r="D67" s="139">
        <v>450</v>
      </c>
      <c r="E67" s="127">
        <v>52</v>
      </c>
      <c r="F67" s="127" t="s">
        <v>314</v>
      </c>
      <c r="G67" s="194">
        <f t="shared" si="2"/>
        <v>23400</v>
      </c>
      <c r="H67" s="66">
        <v>0.0054</v>
      </c>
      <c r="I67" s="70">
        <f t="shared" si="1"/>
        <v>126.36000000000001</v>
      </c>
      <c r="K67" s="42"/>
    </row>
    <row r="68" spans="2:9" s="1" customFormat="1" ht="19.5" customHeight="1">
      <c r="B68" s="102" t="s">
        <v>77</v>
      </c>
      <c r="C68" s="59" t="s">
        <v>389</v>
      </c>
      <c r="D68" s="139">
        <v>1660</v>
      </c>
      <c r="E68" s="127">
        <v>12</v>
      </c>
      <c r="F68" s="127" t="s">
        <v>314</v>
      </c>
      <c r="G68" s="194">
        <f t="shared" si="2"/>
        <v>19920</v>
      </c>
      <c r="H68" s="66">
        <v>0.0054</v>
      </c>
      <c r="I68" s="70">
        <f t="shared" si="1"/>
        <v>107.56800000000001</v>
      </c>
    </row>
    <row r="69" spans="2:9" s="1" customFormat="1" ht="19.5" customHeight="1">
      <c r="B69" s="102" t="s">
        <v>47</v>
      </c>
      <c r="C69" s="59" t="s">
        <v>389</v>
      </c>
      <c r="D69" s="139">
        <v>4696</v>
      </c>
      <c r="E69" s="127">
        <v>12</v>
      </c>
      <c r="F69" s="127" t="s">
        <v>314</v>
      </c>
      <c r="G69" s="194">
        <f aca="true" t="shared" si="3" ref="G69:G74">D69*E69</f>
        <v>56352</v>
      </c>
      <c r="H69" s="66">
        <v>0.0054</v>
      </c>
      <c r="I69" s="70">
        <f t="shared" si="1"/>
        <v>304.30080000000004</v>
      </c>
    </row>
    <row r="70" spans="2:9" s="1" customFormat="1" ht="19.5" customHeight="1">
      <c r="B70" s="196" t="s">
        <v>54</v>
      </c>
      <c r="C70" s="59" t="s">
        <v>389</v>
      </c>
      <c r="D70" s="139">
        <v>3747</v>
      </c>
      <c r="E70" s="127">
        <v>12</v>
      </c>
      <c r="F70" s="127" t="s">
        <v>314</v>
      </c>
      <c r="G70" s="194">
        <f t="shared" si="3"/>
        <v>44964</v>
      </c>
      <c r="H70" s="66">
        <v>0.0054</v>
      </c>
      <c r="I70" s="70">
        <f>G70*H70</f>
        <v>242.80560000000003</v>
      </c>
    </row>
    <row r="71" spans="2:9" s="1" customFormat="1" ht="19.5" customHeight="1">
      <c r="B71" s="196" t="s">
        <v>55</v>
      </c>
      <c r="C71" s="59" t="s">
        <v>389</v>
      </c>
      <c r="D71" s="139">
        <v>150</v>
      </c>
      <c r="E71" s="127">
        <v>12</v>
      </c>
      <c r="F71" s="127" t="s">
        <v>314</v>
      </c>
      <c r="G71" s="194">
        <f t="shared" si="3"/>
        <v>1800</v>
      </c>
      <c r="H71" s="66">
        <v>0.0054</v>
      </c>
      <c r="I71" s="70">
        <f>G71*H71</f>
        <v>9.72</v>
      </c>
    </row>
    <row r="72" spans="2:9" s="1" customFormat="1" ht="19.5" customHeight="1">
      <c r="B72" s="196" t="s">
        <v>64</v>
      </c>
      <c r="C72" s="59" t="s">
        <v>389</v>
      </c>
      <c r="D72" s="139">
        <v>100</v>
      </c>
      <c r="E72" s="127">
        <v>12</v>
      </c>
      <c r="F72" s="127" t="s">
        <v>314</v>
      </c>
      <c r="G72" s="194">
        <f t="shared" si="3"/>
        <v>1200</v>
      </c>
      <c r="H72" s="66">
        <v>0.0054</v>
      </c>
      <c r="I72" s="70">
        <f>G72*H72</f>
        <v>6.48</v>
      </c>
    </row>
    <row r="73" spans="2:9" s="1" customFormat="1" ht="19.5" customHeight="1">
      <c r="B73" s="196" t="s">
        <v>36</v>
      </c>
      <c r="C73" s="59" t="s">
        <v>389</v>
      </c>
      <c r="D73" s="139">
        <v>100</v>
      </c>
      <c r="E73" s="127">
        <v>12</v>
      </c>
      <c r="F73" s="127" t="s">
        <v>383</v>
      </c>
      <c r="G73" s="194">
        <f t="shared" si="3"/>
        <v>1200</v>
      </c>
      <c r="H73" s="66">
        <v>0.0054</v>
      </c>
      <c r="I73" s="70">
        <f>G73*H73</f>
        <v>6.48</v>
      </c>
    </row>
    <row r="74" spans="2:9" s="1" customFormat="1" ht="19.5" customHeight="1" thickBot="1">
      <c r="B74" s="197" t="s">
        <v>169</v>
      </c>
      <c r="C74" s="198" t="s">
        <v>389</v>
      </c>
      <c r="D74" s="142">
        <v>1203</v>
      </c>
      <c r="E74" s="143">
        <v>12</v>
      </c>
      <c r="F74" s="143" t="s">
        <v>383</v>
      </c>
      <c r="G74" s="199">
        <f t="shared" si="3"/>
        <v>14436</v>
      </c>
      <c r="H74" s="66">
        <v>0.0054</v>
      </c>
      <c r="I74" s="201">
        <f>G74*H74</f>
        <v>77.9544</v>
      </c>
    </row>
    <row r="75" spans="2:10" s="1" customFormat="1" ht="19.5" customHeight="1" thickBot="1">
      <c r="B75" s="123" t="s">
        <v>406</v>
      </c>
      <c r="C75" s="53"/>
      <c r="D75" s="80">
        <f>SUM(D4:D74)</f>
        <v>254420</v>
      </c>
      <c r="E75" s="81"/>
      <c r="F75" s="81"/>
      <c r="G75" s="82">
        <f>SUM(G4:G74)</f>
        <v>23757426</v>
      </c>
      <c r="H75" s="117"/>
      <c r="I75" s="84">
        <f>SUM(I4:I74)</f>
        <v>112263.89940000005</v>
      </c>
      <c r="J75" s="10"/>
    </row>
    <row r="76" spans="2:10" s="1" customFormat="1" ht="19.5" customHeight="1">
      <c r="B76" s="44"/>
      <c r="C76" s="44"/>
      <c r="D76" s="130"/>
      <c r="E76" s="88"/>
      <c r="F76" s="88"/>
      <c r="G76" s="131"/>
      <c r="H76" s="43"/>
      <c r="I76" s="132"/>
      <c r="J76" s="10"/>
    </row>
    <row r="77" spans="2:10" s="1" customFormat="1" ht="19.5" customHeight="1">
      <c r="B77" s="44"/>
      <c r="C77" s="44"/>
      <c r="D77" s="130"/>
      <c r="E77" s="88"/>
      <c r="F77" s="88"/>
      <c r="G77" s="131"/>
      <c r="H77" s="43"/>
      <c r="I77" s="132"/>
      <c r="J77" s="10"/>
    </row>
    <row r="78" spans="2:10" s="1" customFormat="1" ht="19.5" customHeight="1">
      <c r="B78" s="44"/>
      <c r="C78" s="44"/>
      <c r="D78" s="130"/>
      <c r="E78" s="88"/>
      <c r="F78" s="88"/>
      <c r="G78" s="131"/>
      <c r="H78" s="43"/>
      <c r="I78" s="132"/>
      <c r="J78" s="10"/>
    </row>
    <row r="79" spans="2:9" s="1" customFormat="1" ht="19.5" customHeight="1">
      <c r="B79" s="42"/>
      <c r="C79" s="42"/>
      <c r="D79" s="42"/>
      <c r="E79" s="42"/>
      <c r="F79" s="42"/>
      <c r="G79" s="42"/>
      <c r="H79" s="42"/>
      <c r="I79" s="202"/>
    </row>
    <row r="80" spans="2:9" s="1" customFormat="1" ht="19.5" customHeight="1">
      <c r="B80" s="42"/>
      <c r="C80" s="42"/>
      <c r="D80" s="42"/>
      <c r="E80" s="42"/>
      <c r="F80" s="42"/>
      <c r="G80" s="42"/>
      <c r="H80" s="42"/>
      <c r="I80" s="202"/>
    </row>
    <row r="81" spans="2:9" s="1" customFormat="1" ht="19.5" customHeight="1">
      <c r="B81" s="42"/>
      <c r="C81" s="42"/>
      <c r="D81" s="42"/>
      <c r="E81" s="42"/>
      <c r="F81" s="42"/>
      <c r="G81" s="42"/>
      <c r="H81" s="42"/>
      <c r="I81" s="202"/>
    </row>
    <row r="82" spans="2:9" s="1" customFormat="1" ht="19.5" customHeight="1">
      <c r="B82" s="42"/>
      <c r="C82" s="42"/>
      <c r="D82" s="42"/>
      <c r="E82" s="42"/>
      <c r="F82" s="42"/>
      <c r="G82" s="42"/>
      <c r="H82" s="42"/>
      <c r="I82" s="202"/>
    </row>
    <row r="83" spans="2:9" s="1" customFormat="1" ht="19.5" customHeight="1">
      <c r="B83" s="42"/>
      <c r="C83" s="42"/>
      <c r="D83" s="42"/>
      <c r="E83" s="42"/>
      <c r="F83" s="42"/>
      <c r="G83" s="42"/>
      <c r="H83" s="42"/>
      <c r="I83" s="202"/>
    </row>
    <row r="84" spans="2:9" s="1" customFormat="1" ht="19.5" customHeight="1">
      <c r="B84" s="42"/>
      <c r="C84" s="42"/>
      <c r="D84" s="42"/>
      <c r="E84" s="42"/>
      <c r="F84" s="42"/>
      <c r="G84" s="42"/>
      <c r="H84" s="42"/>
      <c r="I84" s="202"/>
    </row>
    <row r="85" spans="2:9" s="1" customFormat="1" ht="19.5" customHeight="1">
      <c r="B85" s="42"/>
      <c r="C85" s="42"/>
      <c r="D85" s="42"/>
      <c r="E85" s="42"/>
      <c r="F85" s="42"/>
      <c r="G85" s="42"/>
      <c r="H85" s="42"/>
      <c r="I85" s="202"/>
    </row>
    <row r="86" spans="2:9" s="1" customFormat="1" ht="19.5" customHeight="1">
      <c r="B86" s="42"/>
      <c r="C86" s="42"/>
      <c r="D86" s="42"/>
      <c r="E86" s="42"/>
      <c r="F86" s="42"/>
      <c r="G86" s="42"/>
      <c r="H86" s="42"/>
      <c r="I86" s="202"/>
    </row>
    <row r="87" spans="2:9" s="1" customFormat="1" ht="19.5" customHeight="1">
      <c r="B87" s="42"/>
      <c r="C87" s="42"/>
      <c r="D87" s="42"/>
      <c r="E87" s="42"/>
      <c r="F87" s="42"/>
      <c r="G87" s="42"/>
      <c r="H87" s="42"/>
      <c r="I87" s="202"/>
    </row>
    <row r="88" spans="2:9" s="1" customFormat="1" ht="19.5" customHeight="1">
      <c r="B88" s="42"/>
      <c r="C88" s="42"/>
      <c r="D88" s="42"/>
      <c r="E88" s="42"/>
      <c r="F88" s="42"/>
      <c r="G88" s="42"/>
      <c r="H88" s="42"/>
      <c r="I88" s="202"/>
    </row>
    <row r="89" spans="2:9" s="1" customFormat="1" ht="19.5" customHeight="1">
      <c r="B89" s="42"/>
      <c r="C89" s="42"/>
      <c r="D89" s="42"/>
      <c r="E89" s="42"/>
      <c r="F89" s="42"/>
      <c r="G89" s="42"/>
      <c r="H89" s="42"/>
      <c r="I89" s="202"/>
    </row>
    <row r="90" spans="2:9" s="1" customFormat="1" ht="19.5" customHeight="1">
      <c r="B90" s="42"/>
      <c r="C90" s="42"/>
      <c r="D90" s="42"/>
      <c r="E90" s="42"/>
      <c r="F90" s="42"/>
      <c r="G90" s="42"/>
      <c r="H90" s="42"/>
      <c r="I90" s="202"/>
    </row>
    <row r="91" spans="2:9" s="1" customFormat="1" ht="19.5" customHeight="1">
      <c r="B91" s="42"/>
      <c r="C91" s="42"/>
      <c r="D91" s="42"/>
      <c r="E91" s="42"/>
      <c r="F91" s="42"/>
      <c r="G91" s="42"/>
      <c r="H91" s="42"/>
      <c r="I91" s="202"/>
    </row>
    <row r="92" spans="2:9" s="1" customFormat="1" ht="19.5" customHeight="1">
      <c r="B92" s="42"/>
      <c r="C92" s="42"/>
      <c r="D92" s="42"/>
      <c r="E92" s="42"/>
      <c r="F92" s="42"/>
      <c r="G92" s="42"/>
      <c r="H92" s="42"/>
      <c r="I92" s="202"/>
    </row>
    <row r="93" spans="2:9" s="1" customFormat="1" ht="19.5" customHeight="1">
      <c r="B93" s="42"/>
      <c r="C93" s="42"/>
      <c r="D93" s="42"/>
      <c r="E93" s="42"/>
      <c r="F93" s="42"/>
      <c r="G93" s="42"/>
      <c r="H93" s="42"/>
      <c r="I93" s="202"/>
    </row>
    <row r="94" spans="2:9" s="1" customFormat="1" ht="19.5" customHeight="1">
      <c r="B94" s="42"/>
      <c r="C94" s="42"/>
      <c r="D94" s="42"/>
      <c r="E94" s="42"/>
      <c r="F94" s="42"/>
      <c r="G94" s="42"/>
      <c r="H94" s="42"/>
      <c r="I94" s="202"/>
    </row>
    <row r="95" spans="2:9" s="1" customFormat="1" ht="19.5" customHeight="1">
      <c r="B95" s="42"/>
      <c r="C95" s="42"/>
      <c r="D95" s="42"/>
      <c r="E95" s="42"/>
      <c r="F95" s="42"/>
      <c r="G95" s="42"/>
      <c r="H95" s="42"/>
      <c r="I95" s="202"/>
    </row>
    <row r="96" spans="2:9" s="1" customFormat="1" ht="19.5" customHeight="1">
      <c r="B96" s="42"/>
      <c r="C96" s="42"/>
      <c r="D96" s="42"/>
      <c r="E96" s="42"/>
      <c r="F96" s="42"/>
      <c r="G96" s="42"/>
      <c r="H96" s="42"/>
      <c r="I96" s="202"/>
    </row>
    <row r="97" spans="2:9" s="1" customFormat="1" ht="19.5" customHeight="1">
      <c r="B97" s="42"/>
      <c r="C97" s="42"/>
      <c r="D97" s="42"/>
      <c r="E97" s="42"/>
      <c r="F97" s="42"/>
      <c r="G97" s="42"/>
      <c r="H97" s="42"/>
      <c r="I97" s="202"/>
    </row>
    <row r="98" spans="2:9" s="1" customFormat="1" ht="19.5" customHeight="1">
      <c r="B98" s="42"/>
      <c r="C98" s="42"/>
      <c r="D98" s="42"/>
      <c r="E98" s="42"/>
      <c r="F98" s="42"/>
      <c r="G98" s="42"/>
      <c r="H98" s="42"/>
      <c r="I98" s="202"/>
    </row>
    <row r="99" spans="2:9" s="1" customFormat="1" ht="19.5" customHeight="1">
      <c r="B99" s="42"/>
      <c r="C99" s="42"/>
      <c r="D99" s="42"/>
      <c r="E99" s="42"/>
      <c r="F99" s="42"/>
      <c r="G99" s="42"/>
      <c r="H99" s="42"/>
      <c r="I99" s="202"/>
    </row>
    <row r="100" spans="2:9" s="1" customFormat="1" ht="19.5" customHeight="1">
      <c r="B100" s="42"/>
      <c r="C100" s="42"/>
      <c r="D100" s="42"/>
      <c r="E100" s="42"/>
      <c r="F100" s="42"/>
      <c r="G100" s="42"/>
      <c r="H100" s="42"/>
      <c r="I100" s="202"/>
    </row>
    <row r="101" spans="2:9" s="1" customFormat="1" ht="19.5" customHeight="1">
      <c r="B101" s="42"/>
      <c r="C101" s="42"/>
      <c r="D101" s="42"/>
      <c r="E101" s="42"/>
      <c r="F101" s="42"/>
      <c r="G101" s="42"/>
      <c r="H101" s="42"/>
      <c r="I101" s="202"/>
    </row>
    <row r="102" spans="2:9" s="1" customFormat="1" ht="19.5" customHeight="1">
      <c r="B102" s="42"/>
      <c r="C102" s="42"/>
      <c r="D102" s="42"/>
      <c r="E102" s="42"/>
      <c r="F102" s="42"/>
      <c r="G102" s="42"/>
      <c r="H102" s="42"/>
      <c r="I102" s="202"/>
    </row>
    <row r="103" spans="2:9" s="1" customFormat="1" ht="19.5" customHeight="1">
      <c r="B103" s="42"/>
      <c r="C103" s="42"/>
      <c r="D103" s="42"/>
      <c r="E103" s="42"/>
      <c r="F103" s="42"/>
      <c r="G103" s="42"/>
      <c r="H103" s="42"/>
      <c r="I103" s="202"/>
    </row>
    <row r="104" s="1" customFormat="1" ht="19.5" customHeight="1">
      <c r="I104" s="12"/>
    </row>
    <row r="105" s="1" customFormat="1" ht="19.5" customHeight="1">
      <c r="I105" s="12"/>
    </row>
    <row r="106" s="1" customFormat="1" ht="19.5" customHeight="1">
      <c r="I106" s="12"/>
    </row>
    <row r="107" s="1" customFormat="1" ht="19.5" customHeight="1">
      <c r="I107" s="12"/>
    </row>
    <row r="108" s="1" customFormat="1" ht="19.5" customHeight="1">
      <c r="I108" s="12"/>
    </row>
    <row r="109" s="1" customFormat="1" ht="19.5" customHeight="1">
      <c r="I109" s="12"/>
    </row>
    <row r="110" s="1" customFormat="1" ht="19.5" customHeight="1">
      <c r="I110" s="12"/>
    </row>
    <row r="111" s="1" customFormat="1" ht="19.5" customHeight="1">
      <c r="I111" s="12"/>
    </row>
    <row r="112" s="1" customFormat="1" ht="19.5" customHeight="1">
      <c r="I112" s="12"/>
    </row>
    <row r="113" s="1" customFormat="1" ht="19.5" customHeight="1">
      <c r="I113" s="12"/>
    </row>
    <row r="114" s="1" customFormat="1" ht="19.5" customHeight="1">
      <c r="I114" s="12"/>
    </row>
    <row r="115" s="1" customFormat="1" ht="19.5" customHeight="1">
      <c r="I115" s="12"/>
    </row>
    <row r="116" s="1" customFormat="1" ht="19.5" customHeight="1">
      <c r="I116" s="12"/>
    </row>
    <row r="117" s="1" customFormat="1" ht="19.5" customHeight="1">
      <c r="I117" s="12"/>
    </row>
    <row r="118" s="1" customFormat="1" ht="19.5" customHeight="1">
      <c r="I118" s="12"/>
    </row>
    <row r="119" s="1" customFormat="1" ht="19.5" customHeight="1">
      <c r="I119" s="12"/>
    </row>
    <row r="120" s="1" customFormat="1" ht="19.5" customHeight="1">
      <c r="I120" s="12"/>
    </row>
    <row r="121" s="1" customFormat="1" ht="19.5" customHeight="1">
      <c r="I121" s="12"/>
    </row>
    <row r="122" s="1" customFormat="1" ht="19.5" customHeight="1">
      <c r="I122" s="12"/>
    </row>
    <row r="123" s="1" customFormat="1" ht="19.5" customHeight="1">
      <c r="I123" s="12"/>
    </row>
    <row r="124" s="1" customFormat="1" ht="19.5" customHeight="1">
      <c r="I124" s="12"/>
    </row>
    <row r="125" s="1" customFormat="1" ht="19.5" customHeight="1">
      <c r="I125" s="12"/>
    </row>
    <row r="126" s="1" customFormat="1" ht="19.5" customHeight="1">
      <c r="I126" s="12"/>
    </row>
    <row r="127" s="1" customFormat="1" ht="19.5" customHeight="1">
      <c r="I127" s="12"/>
    </row>
    <row r="128" s="1" customFormat="1" ht="19.5" customHeight="1">
      <c r="I128" s="12"/>
    </row>
    <row r="129" s="1" customFormat="1" ht="19.5" customHeight="1">
      <c r="I129" s="12"/>
    </row>
    <row r="130" s="1" customFormat="1" ht="19.5" customHeight="1">
      <c r="I130" s="12"/>
    </row>
    <row r="131" s="1" customFormat="1" ht="19.5" customHeight="1">
      <c r="I131" s="12"/>
    </row>
    <row r="132" s="1" customFormat="1" ht="19.5" customHeight="1">
      <c r="I132" s="12"/>
    </row>
    <row r="133" s="1" customFormat="1" ht="19.5" customHeight="1">
      <c r="I133" s="12"/>
    </row>
    <row r="134" s="1" customFormat="1" ht="19.5" customHeight="1">
      <c r="I134" s="12"/>
    </row>
    <row r="135" s="1" customFormat="1" ht="19.5" customHeight="1">
      <c r="I135" s="12"/>
    </row>
    <row r="136" s="1" customFormat="1" ht="19.5" customHeight="1">
      <c r="I136" s="12"/>
    </row>
    <row r="137" s="1" customFormat="1" ht="19.5" customHeight="1">
      <c r="I137" s="12"/>
    </row>
    <row r="138" s="1" customFormat="1" ht="19.5" customHeight="1">
      <c r="I138" s="12"/>
    </row>
    <row r="139" s="1" customFormat="1" ht="19.5" customHeight="1">
      <c r="I139" s="12"/>
    </row>
    <row r="140" s="1" customFormat="1" ht="19.5" customHeight="1">
      <c r="I140" s="12"/>
    </row>
    <row r="141" s="1" customFormat="1" ht="19.5" customHeight="1">
      <c r="I141" s="12"/>
    </row>
    <row r="142" s="1" customFormat="1" ht="19.5" customHeight="1">
      <c r="I142" s="12"/>
    </row>
    <row r="143" s="1" customFormat="1" ht="19.5" customHeight="1">
      <c r="I143" s="12"/>
    </row>
    <row r="144" s="1" customFormat="1" ht="19.5" customHeight="1">
      <c r="I144" s="12"/>
    </row>
    <row r="145" s="1" customFormat="1" ht="19.5" customHeight="1">
      <c r="I145" s="12"/>
    </row>
    <row r="146" s="1" customFormat="1" ht="19.5" customHeight="1">
      <c r="I146" s="12"/>
    </row>
    <row r="147" s="1" customFormat="1" ht="19.5" customHeight="1">
      <c r="I147" s="12"/>
    </row>
    <row r="148" s="1" customFormat="1" ht="19.5" customHeight="1">
      <c r="I148" s="12"/>
    </row>
    <row r="149" s="1" customFormat="1" ht="19.5" customHeight="1">
      <c r="I149" s="12"/>
    </row>
    <row r="150" s="1" customFormat="1" ht="19.5" customHeight="1">
      <c r="I150" s="12"/>
    </row>
    <row r="151" s="1" customFormat="1" ht="19.5" customHeight="1">
      <c r="I151" s="12"/>
    </row>
    <row r="152" s="1" customFormat="1" ht="19.5" customHeight="1">
      <c r="I152" s="12"/>
    </row>
    <row r="153" s="1" customFormat="1" ht="19.5" customHeight="1">
      <c r="I153" s="12"/>
    </row>
    <row r="154" s="1" customFormat="1" ht="19.5" customHeight="1">
      <c r="I154" s="12"/>
    </row>
    <row r="155" s="1" customFormat="1" ht="19.5" customHeight="1">
      <c r="I155" s="12"/>
    </row>
    <row r="156" s="1" customFormat="1" ht="19.5" customHeight="1">
      <c r="I156" s="12"/>
    </row>
    <row r="157" s="1" customFormat="1" ht="19.5" customHeight="1">
      <c r="I157" s="12"/>
    </row>
    <row r="158" s="1" customFormat="1" ht="19.5" customHeight="1">
      <c r="I158" s="12"/>
    </row>
    <row r="159" s="1" customFormat="1" ht="19.5" customHeight="1">
      <c r="I159" s="12"/>
    </row>
    <row r="160" s="1" customFormat="1" ht="19.5" customHeight="1">
      <c r="I160" s="12"/>
    </row>
    <row r="161" s="1" customFormat="1" ht="19.5" customHeight="1"/>
    <row r="162" s="1" customFormat="1" ht="19.5" customHeight="1"/>
    <row r="163" s="1" customFormat="1" ht="19.5" customHeight="1"/>
    <row r="164" s="1" customFormat="1" ht="19.5" customHeight="1"/>
    <row r="165" s="1" customFormat="1" ht="19.5" customHeight="1"/>
    <row r="166" s="1" customFormat="1" ht="19.5" customHeight="1"/>
    <row r="167" s="1" customFormat="1" ht="19.5" customHeight="1"/>
    <row r="168" s="1" customFormat="1" ht="19.5" customHeight="1"/>
    <row r="169" s="1" customFormat="1" ht="19.5" customHeight="1"/>
    <row r="170" s="1" customFormat="1" ht="19.5" customHeight="1"/>
    <row r="171" s="1" customFormat="1" ht="19.5" customHeight="1"/>
    <row r="172" s="1" customFormat="1" ht="19.5" customHeight="1"/>
    <row r="173" s="1" customFormat="1" ht="19.5" customHeight="1"/>
    <row r="174" s="1" customFormat="1" ht="19.5" customHeight="1"/>
    <row r="175" s="1" customFormat="1" ht="19.5" customHeight="1"/>
    <row r="176" s="1" customFormat="1" ht="19.5" customHeight="1"/>
    <row r="177" s="1" customFormat="1" ht="19.5" customHeight="1"/>
    <row r="178" s="1" customFormat="1" ht="19.5" customHeight="1"/>
    <row r="179" s="1" customFormat="1" ht="19.5" customHeight="1"/>
    <row r="180" s="1" customFormat="1" ht="19.5" customHeight="1"/>
    <row r="181" s="1" customFormat="1" ht="19.5" customHeight="1"/>
    <row r="182" s="1" customFormat="1" ht="19.5" customHeight="1"/>
    <row r="183" s="1" customFormat="1" ht="19.5" customHeight="1"/>
    <row r="184" s="1" customFormat="1" ht="19.5" customHeight="1"/>
    <row r="185" s="1" customFormat="1" ht="19.5" customHeight="1"/>
    <row r="186" s="1" customFormat="1" ht="19.5" customHeight="1"/>
    <row r="187" s="1" customFormat="1" ht="19.5" customHeight="1"/>
    <row r="188" s="1" customFormat="1" ht="19.5" customHeight="1"/>
    <row r="189" s="1" customFormat="1" ht="19.5" customHeight="1"/>
    <row r="190" s="1" customFormat="1" ht="19.5" customHeight="1"/>
    <row r="191" s="1" customFormat="1" ht="19.5" customHeight="1"/>
    <row r="192" s="1" customFormat="1" ht="19.5" customHeight="1"/>
    <row r="193" s="1" customFormat="1" ht="19.5" customHeight="1"/>
    <row r="194" s="1" customFormat="1" ht="19.5" customHeight="1"/>
    <row r="195" s="1" customFormat="1" ht="19.5" customHeight="1"/>
    <row r="196" s="1" customFormat="1" ht="19.5" customHeight="1"/>
    <row r="197" s="1" customFormat="1" ht="19.5" customHeight="1"/>
    <row r="198" s="1" customFormat="1" ht="19.5" customHeight="1"/>
    <row r="199" s="1" customFormat="1" ht="19.5" customHeight="1"/>
    <row r="200" s="1" customFormat="1" ht="19.5" customHeight="1"/>
    <row r="201" s="1" customFormat="1" ht="19.5" customHeight="1"/>
    <row r="202" s="1" customFormat="1" ht="19.5" customHeight="1"/>
    <row r="203" s="1" customFormat="1" ht="19.5" customHeight="1"/>
    <row r="204" s="1" customFormat="1" ht="19.5" customHeight="1"/>
    <row r="205" s="1" customFormat="1" ht="19.5" customHeight="1"/>
    <row r="206" s="1" customFormat="1" ht="19.5" customHeight="1"/>
    <row r="207" s="1" customFormat="1" ht="19.5" customHeight="1"/>
    <row r="208" s="1" customFormat="1" ht="19.5" customHeight="1"/>
    <row r="209" s="1" customFormat="1" ht="19.5" customHeight="1"/>
    <row r="210" s="1" customFormat="1" ht="19.5" customHeight="1"/>
    <row r="211" s="1" customFormat="1" ht="19.5" customHeight="1"/>
    <row r="212" s="1" customFormat="1" ht="19.5" customHeight="1"/>
    <row r="213" s="1" customFormat="1" ht="19.5" customHeight="1"/>
    <row r="214" s="1" customFormat="1" ht="19.5" customHeight="1"/>
    <row r="215" s="1" customFormat="1" ht="19.5" customHeight="1"/>
    <row r="216" s="1" customFormat="1" ht="19.5" customHeight="1"/>
    <row r="217" s="1" customFormat="1" ht="19.5" customHeight="1"/>
    <row r="218" s="1" customFormat="1" ht="19.5" customHeight="1"/>
    <row r="219" s="1" customFormat="1" ht="19.5" customHeight="1"/>
    <row r="220" s="1" customFormat="1" ht="19.5" customHeight="1"/>
    <row r="221" s="1" customFormat="1" ht="19.5" customHeight="1"/>
    <row r="222" s="1" customFormat="1" ht="19.5" customHeight="1"/>
    <row r="223" s="1" customFormat="1" ht="19.5" customHeight="1"/>
    <row r="224" s="1" customFormat="1" ht="19.5" customHeight="1"/>
  </sheetData>
  <sheetProtection/>
  <printOptions/>
  <pageMargins left="0.7086614173228347" right="0.7086614173228347" top="0.7480314960629921" bottom="0.7480314960629921" header="0.31496062992125984" footer="0.31496062992125984"/>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1:AC125"/>
  <sheetViews>
    <sheetView zoomScalePageLayoutView="0" workbookViewId="0" topLeftCell="A1">
      <selection activeCell="I21" sqref="I21"/>
    </sheetView>
  </sheetViews>
  <sheetFormatPr defaultColWidth="9.00390625" defaultRowHeight="12.75"/>
  <cols>
    <col min="1" max="1" width="2.25390625" style="13" customWidth="1"/>
    <col min="2" max="2" width="51.75390625" style="13" customWidth="1"/>
    <col min="3" max="3" width="10.75390625" style="13" customWidth="1"/>
    <col min="4" max="4" width="8.00390625" style="13" customWidth="1"/>
    <col min="5" max="5" width="7.25390625" style="13" customWidth="1"/>
    <col min="6" max="6" width="9.125" style="13" customWidth="1"/>
    <col min="7" max="7" width="10.625" style="13" customWidth="1"/>
    <col min="8" max="8" width="16.75390625" style="13" customWidth="1"/>
    <col min="9" max="9" width="18.75390625" style="13" customWidth="1"/>
    <col min="10" max="16384" width="9.125" style="13" customWidth="1"/>
  </cols>
  <sheetData>
    <row r="1" spans="2:10" s="1" customFormat="1" ht="19.5" customHeight="1">
      <c r="B1" s="44" t="s">
        <v>433</v>
      </c>
      <c r="C1" s="44"/>
      <c r="D1" s="130"/>
      <c r="E1" s="88"/>
      <c r="F1" s="88"/>
      <c r="G1" s="131"/>
      <c r="H1" s="43"/>
      <c r="I1" s="132"/>
      <c r="J1" s="10"/>
    </row>
    <row r="2" spans="2:10" s="1" customFormat="1" ht="19.5" customHeight="1" thickBot="1">
      <c r="B2" s="44"/>
      <c r="C2" s="44"/>
      <c r="D2" s="130"/>
      <c r="E2" s="88"/>
      <c r="F2" s="88"/>
      <c r="G2" s="131"/>
      <c r="H2" s="43"/>
      <c r="I2" s="132"/>
      <c r="J2" s="10"/>
    </row>
    <row r="3" spans="2:29" s="1" customFormat="1" ht="19.5" customHeight="1" thickBot="1">
      <c r="B3" s="52" t="s">
        <v>255</v>
      </c>
      <c r="C3" s="53" t="s">
        <v>323</v>
      </c>
      <c r="D3" s="54" t="s">
        <v>388</v>
      </c>
      <c r="E3" s="54" t="s">
        <v>320</v>
      </c>
      <c r="F3" s="54" t="s">
        <v>396</v>
      </c>
      <c r="G3" s="55" t="s">
        <v>404</v>
      </c>
      <c r="H3" s="53" t="s">
        <v>321</v>
      </c>
      <c r="I3" s="57" t="s">
        <v>410</v>
      </c>
      <c r="J3" s="10"/>
      <c r="K3" s="10"/>
      <c r="L3" s="10"/>
      <c r="M3" s="10"/>
      <c r="N3" s="10"/>
      <c r="O3" s="10"/>
      <c r="P3" s="10"/>
      <c r="Q3" s="10"/>
      <c r="R3" s="10"/>
      <c r="S3" s="10"/>
      <c r="T3" s="10"/>
      <c r="U3" s="10"/>
      <c r="V3" s="10"/>
      <c r="W3" s="10"/>
      <c r="X3" s="10"/>
      <c r="Y3" s="10"/>
      <c r="Z3" s="10"/>
      <c r="AA3" s="10"/>
      <c r="AB3" s="10"/>
      <c r="AC3" s="10"/>
    </row>
    <row r="4" spans="2:9" s="1" customFormat="1" ht="19.5" customHeight="1">
      <c r="B4" s="261" t="s">
        <v>146</v>
      </c>
      <c r="C4" s="262"/>
      <c r="D4" s="263">
        <v>8</v>
      </c>
      <c r="E4" s="263">
        <v>312</v>
      </c>
      <c r="F4" s="263" t="s">
        <v>380</v>
      </c>
      <c r="G4" s="262">
        <f>D4*E4</f>
        <v>2496</v>
      </c>
      <c r="H4" s="264">
        <v>1.14</v>
      </c>
      <c r="I4" s="265">
        <f>G4*H4</f>
        <v>2845.4399999999996</v>
      </c>
    </row>
    <row r="5" spans="2:9" s="1" customFormat="1" ht="19.5" customHeight="1">
      <c r="B5" s="65" t="s">
        <v>10</v>
      </c>
      <c r="C5" s="59"/>
      <c r="D5" s="127">
        <v>16</v>
      </c>
      <c r="E5" s="133">
        <v>312</v>
      </c>
      <c r="F5" s="127" t="s">
        <v>380</v>
      </c>
      <c r="G5" s="59">
        <f aca="true" t="shared" si="0" ref="G5:G55">D5*E5</f>
        <v>4992</v>
      </c>
      <c r="H5" s="128">
        <v>1.14</v>
      </c>
      <c r="I5" s="64">
        <f aca="true" t="shared" si="1" ref="I5:I55">G5*H5</f>
        <v>5690.879999999999</v>
      </c>
    </row>
    <row r="6" spans="2:9" s="1" customFormat="1" ht="19.5" customHeight="1">
      <c r="B6" s="65" t="s">
        <v>546</v>
      </c>
      <c r="C6" s="59"/>
      <c r="D6" s="127">
        <v>16</v>
      </c>
      <c r="E6" s="133">
        <v>156</v>
      </c>
      <c r="F6" s="127" t="s">
        <v>381</v>
      </c>
      <c r="G6" s="59">
        <f>D6*E6</f>
        <v>2496</v>
      </c>
      <c r="H6" s="128">
        <v>2.14</v>
      </c>
      <c r="I6" s="64">
        <f>G6*H6</f>
        <v>5341.4400000000005</v>
      </c>
    </row>
    <row r="7" spans="2:9" s="1" customFormat="1" ht="19.5" customHeight="1">
      <c r="B7" s="65" t="s">
        <v>464</v>
      </c>
      <c r="C7" s="59"/>
      <c r="D7" s="127">
        <v>31</v>
      </c>
      <c r="E7" s="133">
        <v>312</v>
      </c>
      <c r="F7" s="127" t="s">
        <v>380</v>
      </c>
      <c r="G7" s="59">
        <f t="shared" si="0"/>
        <v>9672</v>
      </c>
      <c r="H7" s="128">
        <v>1.14</v>
      </c>
      <c r="I7" s="64">
        <f t="shared" si="1"/>
        <v>11026.08</v>
      </c>
    </row>
    <row r="8" spans="2:9" s="1" customFormat="1" ht="19.5" customHeight="1">
      <c r="B8" s="65" t="s">
        <v>217</v>
      </c>
      <c r="C8" s="59"/>
      <c r="D8" s="127">
        <v>17</v>
      </c>
      <c r="E8" s="133">
        <v>312</v>
      </c>
      <c r="F8" s="127" t="s">
        <v>380</v>
      </c>
      <c r="G8" s="59">
        <f t="shared" si="0"/>
        <v>5304</v>
      </c>
      <c r="H8" s="128">
        <v>1.14</v>
      </c>
      <c r="I8" s="64">
        <f t="shared" si="1"/>
        <v>6046.5599999999995</v>
      </c>
    </row>
    <row r="9" spans="2:9" s="1" customFormat="1" ht="19.5" customHeight="1">
      <c r="B9" s="65" t="s">
        <v>183</v>
      </c>
      <c r="C9" s="59"/>
      <c r="D9" s="127">
        <v>12</v>
      </c>
      <c r="E9" s="133">
        <v>365</v>
      </c>
      <c r="F9" s="127" t="s">
        <v>380</v>
      </c>
      <c r="G9" s="59">
        <f t="shared" si="0"/>
        <v>4380</v>
      </c>
      <c r="H9" s="128">
        <v>1.14</v>
      </c>
      <c r="I9" s="64">
        <f t="shared" si="1"/>
        <v>4993.2</v>
      </c>
    </row>
    <row r="10" spans="2:9" s="1" customFormat="1" ht="19.5" customHeight="1">
      <c r="B10" s="65" t="s">
        <v>218</v>
      </c>
      <c r="C10" s="59"/>
      <c r="D10" s="127">
        <v>5</v>
      </c>
      <c r="E10" s="133">
        <v>312</v>
      </c>
      <c r="F10" s="127" t="s">
        <v>380</v>
      </c>
      <c r="G10" s="59">
        <f t="shared" si="0"/>
        <v>1560</v>
      </c>
      <c r="H10" s="128">
        <v>1.14</v>
      </c>
      <c r="I10" s="64">
        <f t="shared" si="1"/>
        <v>1778.3999999999999</v>
      </c>
    </row>
    <row r="11" spans="2:9" s="1" customFormat="1" ht="19.5" customHeight="1">
      <c r="B11" s="65" t="s">
        <v>220</v>
      </c>
      <c r="C11" s="59"/>
      <c r="D11" s="127">
        <v>14</v>
      </c>
      <c r="E11" s="133">
        <v>312</v>
      </c>
      <c r="F11" s="127" t="s">
        <v>380</v>
      </c>
      <c r="G11" s="59">
        <f t="shared" si="0"/>
        <v>4368</v>
      </c>
      <c r="H11" s="128">
        <v>1.14</v>
      </c>
      <c r="I11" s="64">
        <f t="shared" si="1"/>
        <v>4979.5199999999995</v>
      </c>
    </row>
    <row r="12" spans="2:9" s="1" customFormat="1" ht="19.5" customHeight="1">
      <c r="B12" s="65" t="s">
        <v>482</v>
      </c>
      <c r="C12" s="59"/>
      <c r="D12" s="127">
        <v>28</v>
      </c>
      <c r="E12" s="133">
        <v>365</v>
      </c>
      <c r="F12" s="127" t="s">
        <v>380</v>
      </c>
      <c r="G12" s="59">
        <f t="shared" si="0"/>
        <v>10220</v>
      </c>
      <c r="H12" s="128">
        <v>0</v>
      </c>
      <c r="I12" s="64">
        <f t="shared" si="1"/>
        <v>0</v>
      </c>
    </row>
    <row r="13" spans="2:9" s="1" customFormat="1" ht="19.5" customHeight="1">
      <c r="B13" s="65" t="s">
        <v>185</v>
      </c>
      <c r="C13" s="59"/>
      <c r="D13" s="127">
        <v>10</v>
      </c>
      <c r="E13" s="133">
        <v>260</v>
      </c>
      <c r="F13" s="127" t="s">
        <v>380</v>
      </c>
      <c r="G13" s="59">
        <f t="shared" si="0"/>
        <v>2600</v>
      </c>
      <c r="H13" s="128">
        <v>1.14</v>
      </c>
      <c r="I13" s="64">
        <f t="shared" si="1"/>
        <v>2963.9999999999995</v>
      </c>
    </row>
    <row r="14" spans="2:9" s="1" customFormat="1" ht="19.5" customHeight="1">
      <c r="B14" s="65" t="s">
        <v>249</v>
      </c>
      <c r="C14" s="59"/>
      <c r="D14" s="127">
        <v>25</v>
      </c>
      <c r="E14" s="127">
        <v>156</v>
      </c>
      <c r="F14" s="127" t="s">
        <v>381</v>
      </c>
      <c r="G14" s="59">
        <f t="shared" si="0"/>
        <v>3900</v>
      </c>
      <c r="H14" s="128">
        <v>1.14</v>
      </c>
      <c r="I14" s="64">
        <f t="shared" si="1"/>
        <v>4446</v>
      </c>
    </row>
    <row r="15" spans="2:9" s="1" customFormat="1" ht="19.5" customHeight="1">
      <c r="B15" s="65" t="s">
        <v>247</v>
      </c>
      <c r="C15" s="59"/>
      <c r="D15" s="127">
        <v>20</v>
      </c>
      <c r="E15" s="127">
        <v>156</v>
      </c>
      <c r="F15" s="127" t="s">
        <v>381</v>
      </c>
      <c r="G15" s="59">
        <f t="shared" si="0"/>
        <v>3120</v>
      </c>
      <c r="H15" s="128">
        <v>1.14</v>
      </c>
      <c r="I15" s="64">
        <f t="shared" si="1"/>
        <v>3556.7999999999997</v>
      </c>
    </row>
    <row r="16" spans="2:9" s="1" customFormat="1" ht="19.5" customHeight="1">
      <c r="B16" s="65" t="s">
        <v>250</v>
      </c>
      <c r="C16" s="59"/>
      <c r="D16" s="127">
        <v>14</v>
      </c>
      <c r="E16" s="127">
        <v>156</v>
      </c>
      <c r="F16" s="127" t="s">
        <v>381</v>
      </c>
      <c r="G16" s="59">
        <f t="shared" si="0"/>
        <v>2184</v>
      </c>
      <c r="H16" s="128">
        <v>1.14</v>
      </c>
      <c r="I16" s="64">
        <f t="shared" si="1"/>
        <v>2489.7599999999998</v>
      </c>
    </row>
    <row r="17" spans="2:9" s="1" customFormat="1" ht="19.5" customHeight="1">
      <c r="B17" s="65" t="s">
        <v>142</v>
      </c>
      <c r="C17" s="59"/>
      <c r="D17" s="127">
        <v>13</v>
      </c>
      <c r="E17" s="127">
        <v>156</v>
      </c>
      <c r="F17" s="127" t="s">
        <v>381</v>
      </c>
      <c r="G17" s="59">
        <f t="shared" si="0"/>
        <v>2028</v>
      </c>
      <c r="H17" s="128">
        <v>1.14</v>
      </c>
      <c r="I17" s="64">
        <f t="shared" si="1"/>
        <v>2311.9199999999996</v>
      </c>
    </row>
    <row r="18" spans="2:9" s="1" customFormat="1" ht="19.5" customHeight="1">
      <c r="B18" s="65" t="s">
        <v>184</v>
      </c>
      <c r="C18" s="59"/>
      <c r="D18" s="127">
        <v>5</v>
      </c>
      <c r="E18" s="127">
        <v>156</v>
      </c>
      <c r="F18" s="127" t="s">
        <v>381</v>
      </c>
      <c r="G18" s="59">
        <f t="shared" si="0"/>
        <v>780</v>
      </c>
      <c r="H18" s="128">
        <v>1.14</v>
      </c>
      <c r="I18" s="64">
        <f t="shared" si="1"/>
        <v>889.1999999999999</v>
      </c>
    </row>
    <row r="19" spans="2:9" s="1" customFormat="1" ht="19.5" customHeight="1">
      <c r="B19" s="65" t="s">
        <v>221</v>
      </c>
      <c r="C19" s="59"/>
      <c r="D19" s="127">
        <v>13</v>
      </c>
      <c r="E19" s="127">
        <v>156</v>
      </c>
      <c r="F19" s="127" t="s">
        <v>381</v>
      </c>
      <c r="G19" s="59">
        <f t="shared" si="0"/>
        <v>2028</v>
      </c>
      <c r="H19" s="128">
        <v>1.14</v>
      </c>
      <c r="I19" s="64">
        <f t="shared" si="1"/>
        <v>2311.9199999999996</v>
      </c>
    </row>
    <row r="20" spans="2:9" s="1" customFormat="1" ht="19.5" customHeight="1">
      <c r="B20" s="65" t="s">
        <v>240</v>
      </c>
      <c r="C20" s="59"/>
      <c r="D20" s="127">
        <v>4</v>
      </c>
      <c r="E20" s="127">
        <v>156</v>
      </c>
      <c r="F20" s="127" t="s">
        <v>381</v>
      </c>
      <c r="G20" s="59">
        <f t="shared" si="0"/>
        <v>624</v>
      </c>
      <c r="H20" s="128">
        <v>1.14</v>
      </c>
      <c r="I20" s="64">
        <f t="shared" si="1"/>
        <v>711.3599999999999</v>
      </c>
    </row>
    <row r="21" spans="2:9" s="1" customFormat="1" ht="19.5" customHeight="1">
      <c r="B21" s="65" t="s">
        <v>132</v>
      </c>
      <c r="C21" s="59"/>
      <c r="D21" s="127">
        <v>2</v>
      </c>
      <c r="E21" s="127">
        <v>52</v>
      </c>
      <c r="F21" s="127" t="s">
        <v>316</v>
      </c>
      <c r="G21" s="59">
        <f t="shared" si="0"/>
        <v>104</v>
      </c>
      <c r="H21" s="128">
        <v>1.14</v>
      </c>
      <c r="I21" s="64">
        <f t="shared" si="1"/>
        <v>118.55999999999999</v>
      </c>
    </row>
    <row r="22" spans="2:9" s="1" customFormat="1" ht="19.5" customHeight="1">
      <c r="B22" s="65" t="s">
        <v>4</v>
      </c>
      <c r="C22" s="59"/>
      <c r="D22" s="127">
        <v>0</v>
      </c>
      <c r="E22" s="127">
        <v>52</v>
      </c>
      <c r="F22" s="127" t="s">
        <v>316</v>
      </c>
      <c r="G22" s="59">
        <f t="shared" si="0"/>
        <v>0</v>
      </c>
      <c r="H22" s="128">
        <v>1.14</v>
      </c>
      <c r="I22" s="64">
        <f t="shared" si="1"/>
        <v>0</v>
      </c>
    </row>
    <row r="23" spans="2:9" s="1" customFormat="1" ht="19.5" customHeight="1">
      <c r="B23" s="65" t="s">
        <v>172</v>
      </c>
      <c r="C23" s="59"/>
      <c r="D23" s="127">
        <v>37</v>
      </c>
      <c r="E23" s="127">
        <v>156</v>
      </c>
      <c r="F23" s="127" t="s">
        <v>316</v>
      </c>
      <c r="G23" s="59">
        <f t="shared" si="0"/>
        <v>5772</v>
      </c>
      <c r="H23" s="128">
        <v>1.14</v>
      </c>
      <c r="I23" s="64">
        <f t="shared" si="1"/>
        <v>6580.079999999999</v>
      </c>
    </row>
    <row r="24" spans="2:9" s="1" customFormat="1" ht="19.5" customHeight="1">
      <c r="B24" s="65" t="s">
        <v>248</v>
      </c>
      <c r="C24" s="59"/>
      <c r="D24" s="127">
        <v>52</v>
      </c>
      <c r="E24" s="127">
        <v>104</v>
      </c>
      <c r="F24" s="127" t="s">
        <v>316</v>
      </c>
      <c r="G24" s="59">
        <f t="shared" si="0"/>
        <v>5408</v>
      </c>
      <c r="H24" s="128">
        <v>1.14</v>
      </c>
      <c r="I24" s="64">
        <f t="shared" si="1"/>
        <v>6165.12</v>
      </c>
    </row>
    <row r="25" spans="2:9" s="1" customFormat="1" ht="19.5" customHeight="1">
      <c r="B25" s="65" t="s">
        <v>543</v>
      </c>
      <c r="C25" s="59"/>
      <c r="D25" s="127">
        <v>4</v>
      </c>
      <c r="E25" s="127">
        <v>105</v>
      </c>
      <c r="F25" s="127" t="s">
        <v>544</v>
      </c>
      <c r="G25" s="59">
        <f t="shared" si="0"/>
        <v>420</v>
      </c>
      <c r="H25" s="128">
        <v>1.14</v>
      </c>
      <c r="I25" s="64">
        <f t="shared" si="1"/>
        <v>478.79999999999995</v>
      </c>
    </row>
    <row r="26" spans="2:9" s="1" customFormat="1" ht="19.5" customHeight="1">
      <c r="B26" s="65" t="s">
        <v>186</v>
      </c>
      <c r="C26" s="59"/>
      <c r="D26" s="127">
        <v>1</v>
      </c>
      <c r="E26" s="127">
        <v>56</v>
      </c>
      <c r="F26" s="127" t="s">
        <v>316</v>
      </c>
      <c r="G26" s="59">
        <f t="shared" si="0"/>
        <v>56</v>
      </c>
      <c r="H26" s="128">
        <v>1.14</v>
      </c>
      <c r="I26" s="64">
        <f t="shared" si="1"/>
        <v>63.839999999999996</v>
      </c>
    </row>
    <row r="27" spans="2:9" s="1" customFormat="1" ht="19.5" customHeight="1">
      <c r="B27" s="65" t="s">
        <v>219</v>
      </c>
      <c r="C27" s="59"/>
      <c r="D27" s="127">
        <v>23</v>
      </c>
      <c r="E27" s="127">
        <v>104</v>
      </c>
      <c r="F27" s="127" t="s">
        <v>316</v>
      </c>
      <c r="G27" s="59">
        <f t="shared" si="0"/>
        <v>2392</v>
      </c>
      <c r="H27" s="128">
        <v>1.14</v>
      </c>
      <c r="I27" s="64">
        <f t="shared" si="1"/>
        <v>2726.8799999999997</v>
      </c>
    </row>
    <row r="28" spans="2:9" s="1" customFormat="1" ht="19.5" customHeight="1">
      <c r="B28" s="65" t="s">
        <v>501</v>
      </c>
      <c r="C28" s="59"/>
      <c r="D28" s="127">
        <v>20</v>
      </c>
      <c r="E28" s="127">
        <v>156</v>
      </c>
      <c r="F28" s="127" t="s">
        <v>316</v>
      </c>
      <c r="G28" s="59">
        <f>D28*E28</f>
        <v>3120</v>
      </c>
      <c r="H28" s="128">
        <v>1.14</v>
      </c>
      <c r="I28" s="64">
        <f>G28*H28</f>
        <v>3556.7999999999997</v>
      </c>
    </row>
    <row r="29" spans="2:9" s="1" customFormat="1" ht="19.5" customHeight="1">
      <c r="B29" s="65" t="s">
        <v>251</v>
      </c>
      <c r="C29" s="59"/>
      <c r="D29" s="127">
        <v>13</v>
      </c>
      <c r="E29" s="127">
        <v>156</v>
      </c>
      <c r="F29" s="127" t="s">
        <v>316</v>
      </c>
      <c r="G29" s="59">
        <f t="shared" si="0"/>
        <v>2028</v>
      </c>
      <c r="H29" s="128">
        <v>1.14</v>
      </c>
      <c r="I29" s="64">
        <f t="shared" si="1"/>
        <v>2311.9199999999996</v>
      </c>
    </row>
    <row r="30" spans="2:9" s="1" customFormat="1" ht="19.5" customHeight="1">
      <c r="B30" s="65" t="s">
        <v>145</v>
      </c>
      <c r="C30" s="59"/>
      <c r="D30" s="127">
        <v>12</v>
      </c>
      <c r="E30" s="127">
        <v>52</v>
      </c>
      <c r="F30" s="127" t="s">
        <v>316</v>
      </c>
      <c r="G30" s="59">
        <f t="shared" si="0"/>
        <v>624</v>
      </c>
      <c r="H30" s="128">
        <v>1.14</v>
      </c>
      <c r="I30" s="64">
        <f t="shared" si="1"/>
        <v>711.3599999999999</v>
      </c>
    </row>
    <row r="31" spans="2:9" s="1" customFormat="1" ht="19.5" customHeight="1">
      <c r="B31" s="65" t="s">
        <v>144</v>
      </c>
      <c r="C31" s="59"/>
      <c r="D31" s="127">
        <v>28</v>
      </c>
      <c r="E31" s="127">
        <v>52</v>
      </c>
      <c r="F31" s="127" t="s">
        <v>316</v>
      </c>
      <c r="G31" s="59">
        <f t="shared" si="0"/>
        <v>1456</v>
      </c>
      <c r="H31" s="128">
        <v>1.14</v>
      </c>
      <c r="I31" s="64">
        <f t="shared" si="1"/>
        <v>1659.84</v>
      </c>
    </row>
    <row r="32" spans="2:9" s="1" customFormat="1" ht="19.5" customHeight="1">
      <c r="B32" s="65" t="s">
        <v>245</v>
      </c>
      <c r="C32" s="59"/>
      <c r="D32" s="127">
        <v>1</v>
      </c>
      <c r="E32" s="127">
        <v>52</v>
      </c>
      <c r="F32" s="127" t="s">
        <v>316</v>
      </c>
      <c r="G32" s="59">
        <f t="shared" si="0"/>
        <v>52</v>
      </c>
      <c r="H32" s="128">
        <v>1.14</v>
      </c>
      <c r="I32" s="64">
        <f t="shared" si="1"/>
        <v>59.279999999999994</v>
      </c>
    </row>
    <row r="33" spans="2:9" s="1" customFormat="1" ht="19.5" customHeight="1">
      <c r="B33" s="65" t="s">
        <v>242</v>
      </c>
      <c r="C33" s="59"/>
      <c r="D33" s="127">
        <v>4</v>
      </c>
      <c r="E33" s="127">
        <v>52</v>
      </c>
      <c r="F33" s="127" t="s">
        <v>316</v>
      </c>
      <c r="G33" s="59">
        <f t="shared" si="0"/>
        <v>208</v>
      </c>
      <c r="H33" s="128">
        <v>1.14</v>
      </c>
      <c r="I33" s="64">
        <f t="shared" si="1"/>
        <v>237.11999999999998</v>
      </c>
    </row>
    <row r="34" spans="2:9" s="1" customFormat="1" ht="19.5" customHeight="1">
      <c r="B34" s="65" t="s">
        <v>243</v>
      </c>
      <c r="C34" s="59"/>
      <c r="D34" s="127">
        <v>2</v>
      </c>
      <c r="E34" s="127">
        <v>52</v>
      </c>
      <c r="F34" s="127" t="s">
        <v>316</v>
      </c>
      <c r="G34" s="59">
        <f t="shared" si="0"/>
        <v>104</v>
      </c>
      <c r="H34" s="128">
        <v>1.14</v>
      </c>
      <c r="I34" s="64">
        <f t="shared" si="1"/>
        <v>118.55999999999999</v>
      </c>
    </row>
    <row r="35" spans="2:9" s="1" customFormat="1" ht="19.5" customHeight="1">
      <c r="B35" s="65" t="s">
        <v>244</v>
      </c>
      <c r="C35" s="59"/>
      <c r="D35" s="127">
        <v>5</v>
      </c>
      <c r="E35" s="127">
        <v>52</v>
      </c>
      <c r="F35" s="127" t="s">
        <v>316</v>
      </c>
      <c r="G35" s="59">
        <f t="shared" si="0"/>
        <v>260</v>
      </c>
      <c r="H35" s="128">
        <v>1.14</v>
      </c>
      <c r="I35" s="64">
        <f t="shared" si="1"/>
        <v>296.4</v>
      </c>
    </row>
    <row r="36" spans="2:9" s="1" customFormat="1" ht="19.5" customHeight="1">
      <c r="B36" s="65" t="s">
        <v>545</v>
      </c>
      <c r="C36" s="59"/>
      <c r="D36" s="127">
        <v>5</v>
      </c>
      <c r="E36" s="127">
        <v>156</v>
      </c>
      <c r="F36" s="127" t="s">
        <v>316</v>
      </c>
      <c r="G36" s="59">
        <f t="shared" si="0"/>
        <v>780</v>
      </c>
      <c r="H36" s="128">
        <v>1.14</v>
      </c>
      <c r="I36" s="64">
        <f t="shared" si="1"/>
        <v>889.1999999999999</v>
      </c>
    </row>
    <row r="37" spans="2:9" s="1" customFormat="1" ht="19.5" customHeight="1">
      <c r="B37" s="65" t="s">
        <v>17</v>
      </c>
      <c r="C37" s="59"/>
      <c r="D37" s="127">
        <v>4</v>
      </c>
      <c r="E37" s="127">
        <v>26</v>
      </c>
      <c r="F37" s="127" t="s">
        <v>315</v>
      </c>
      <c r="G37" s="59">
        <f t="shared" si="0"/>
        <v>104</v>
      </c>
      <c r="H37" s="128">
        <v>1.14</v>
      </c>
      <c r="I37" s="64">
        <f t="shared" si="1"/>
        <v>118.55999999999999</v>
      </c>
    </row>
    <row r="38" spans="2:9" s="1" customFormat="1" ht="19.5" customHeight="1">
      <c r="B38" s="65" t="s">
        <v>21</v>
      </c>
      <c r="C38" s="59"/>
      <c r="D38" s="127">
        <v>2</v>
      </c>
      <c r="E38" s="127">
        <v>26</v>
      </c>
      <c r="F38" s="127" t="s">
        <v>315</v>
      </c>
      <c r="G38" s="59">
        <f t="shared" si="0"/>
        <v>52</v>
      </c>
      <c r="H38" s="128">
        <v>1.14</v>
      </c>
      <c r="I38" s="64">
        <f t="shared" si="1"/>
        <v>59.279999999999994</v>
      </c>
    </row>
    <row r="39" spans="2:9" s="1" customFormat="1" ht="19.5" customHeight="1">
      <c r="B39" s="65" t="s">
        <v>246</v>
      </c>
      <c r="C39" s="59"/>
      <c r="D39" s="127">
        <v>4</v>
      </c>
      <c r="E39" s="127">
        <v>26</v>
      </c>
      <c r="F39" s="127" t="s">
        <v>315</v>
      </c>
      <c r="G39" s="59">
        <f t="shared" si="0"/>
        <v>104</v>
      </c>
      <c r="H39" s="128">
        <v>1.14</v>
      </c>
      <c r="I39" s="64">
        <f t="shared" si="1"/>
        <v>118.55999999999999</v>
      </c>
    </row>
    <row r="40" spans="2:9" s="1" customFormat="1" ht="19.5" customHeight="1">
      <c r="B40" s="65" t="s">
        <v>42</v>
      </c>
      <c r="C40" s="59"/>
      <c r="D40" s="127">
        <v>2</v>
      </c>
      <c r="E40" s="127">
        <v>26</v>
      </c>
      <c r="F40" s="127" t="s">
        <v>315</v>
      </c>
      <c r="G40" s="59">
        <f t="shared" si="0"/>
        <v>52</v>
      </c>
      <c r="H40" s="128">
        <v>1.14</v>
      </c>
      <c r="I40" s="64">
        <f t="shared" si="1"/>
        <v>59.279999999999994</v>
      </c>
    </row>
    <row r="41" spans="2:9" s="1" customFormat="1" ht="19.5" customHeight="1">
      <c r="B41" s="65" t="s">
        <v>150</v>
      </c>
      <c r="C41" s="59"/>
      <c r="D41" s="134">
        <v>4</v>
      </c>
      <c r="E41" s="127">
        <v>26</v>
      </c>
      <c r="F41" s="127" t="s">
        <v>315</v>
      </c>
      <c r="G41" s="59">
        <f t="shared" si="0"/>
        <v>104</v>
      </c>
      <c r="H41" s="128">
        <v>1.14</v>
      </c>
      <c r="I41" s="64">
        <f t="shared" si="1"/>
        <v>118.55999999999999</v>
      </c>
    </row>
    <row r="42" spans="2:9" s="1" customFormat="1" ht="19.5" customHeight="1">
      <c r="B42" s="65" t="s">
        <v>1</v>
      </c>
      <c r="C42" s="59"/>
      <c r="D42" s="127">
        <v>3</v>
      </c>
      <c r="E42" s="127">
        <v>26</v>
      </c>
      <c r="F42" s="127" t="s">
        <v>315</v>
      </c>
      <c r="G42" s="59">
        <f t="shared" si="0"/>
        <v>78</v>
      </c>
      <c r="H42" s="128">
        <v>1.14</v>
      </c>
      <c r="I42" s="64">
        <f t="shared" si="1"/>
        <v>88.91999999999999</v>
      </c>
    </row>
    <row r="43" spans="2:9" s="1" customFormat="1" ht="19.5" customHeight="1">
      <c r="B43" s="65" t="s">
        <v>515</v>
      </c>
      <c r="C43" s="59"/>
      <c r="D43" s="127">
        <v>3</v>
      </c>
      <c r="E43" s="127">
        <v>26</v>
      </c>
      <c r="F43" s="127" t="s">
        <v>315</v>
      </c>
      <c r="G43" s="59">
        <f t="shared" si="0"/>
        <v>78</v>
      </c>
      <c r="H43" s="128">
        <v>1.14</v>
      </c>
      <c r="I43" s="64">
        <f t="shared" si="1"/>
        <v>88.91999999999999</v>
      </c>
    </row>
    <row r="44" spans="2:9" s="1" customFormat="1" ht="19.5" customHeight="1">
      <c r="B44" s="65" t="s">
        <v>514</v>
      </c>
      <c r="C44" s="59"/>
      <c r="D44" s="127">
        <v>2</v>
      </c>
      <c r="E44" s="127">
        <v>26</v>
      </c>
      <c r="F44" s="127" t="s">
        <v>315</v>
      </c>
      <c r="G44" s="59">
        <f t="shared" si="0"/>
        <v>52</v>
      </c>
      <c r="H44" s="128">
        <v>1.14</v>
      </c>
      <c r="I44" s="64">
        <f t="shared" si="1"/>
        <v>59.279999999999994</v>
      </c>
    </row>
    <row r="45" spans="2:9" s="1" customFormat="1" ht="19.5" customHeight="1">
      <c r="B45" s="65" t="s">
        <v>180</v>
      </c>
      <c r="C45" s="59"/>
      <c r="D45" s="127">
        <v>6</v>
      </c>
      <c r="E45" s="127">
        <v>26</v>
      </c>
      <c r="F45" s="127" t="s">
        <v>314</v>
      </c>
      <c r="G45" s="59">
        <f t="shared" si="0"/>
        <v>156</v>
      </c>
      <c r="H45" s="128">
        <v>1.14</v>
      </c>
      <c r="I45" s="64">
        <f t="shared" si="1"/>
        <v>177.83999999999997</v>
      </c>
    </row>
    <row r="46" spans="2:9" s="1" customFormat="1" ht="19.5" customHeight="1">
      <c r="B46" s="65" t="s">
        <v>513</v>
      </c>
      <c r="C46" s="59"/>
      <c r="D46" s="127">
        <v>1</v>
      </c>
      <c r="E46" s="127">
        <v>26</v>
      </c>
      <c r="F46" s="127" t="s">
        <v>315</v>
      </c>
      <c r="G46" s="59">
        <f>D46*E46</f>
        <v>26</v>
      </c>
      <c r="H46" s="128">
        <v>1.14</v>
      </c>
      <c r="I46" s="64">
        <f>G46*H46</f>
        <v>29.639999999999997</v>
      </c>
    </row>
    <row r="47" spans="2:9" s="1" customFormat="1" ht="19.5" customHeight="1">
      <c r="B47" s="65" t="s">
        <v>179</v>
      </c>
      <c r="C47" s="59"/>
      <c r="D47" s="127">
        <v>1</v>
      </c>
      <c r="E47" s="127">
        <v>26</v>
      </c>
      <c r="F47" s="127" t="s">
        <v>314</v>
      </c>
      <c r="G47" s="59">
        <f t="shared" si="0"/>
        <v>26</v>
      </c>
      <c r="H47" s="128">
        <v>1.14</v>
      </c>
      <c r="I47" s="64">
        <f t="shared" si="1"/>
        <v>29.639999999999997</v>
      </c>
    </row>
    <row r="48" spans="2:9" s="1" customFormat="1" ht="19.5" customHeight="1">
      <c r="B48" s="65" t="s">
        <v>41</v>
      </c>
      <c r="C48" s="59"/>
      <c r="D48" s="127">
        <v>0</v>
      </c>
      <c r="E48" s="127">
        <v>26</v>
      </c>
      <c r="F48" s="127" t="s">
        <v>314</v>
      </c>
      <c r="G48" s="59">
        <f t="shared" si="0"/>
        <v>0</v>
      </c>
      <c r="H48" s="128">
        <v>1.14</v>
      </c>
      <c r="I48" s="64">
        <f t="shared" si="1"/>
        <v>0</v>
      </c>
    </row>
    <row r="49" spans="2:9" s="1" customFormat="1" ht="19.5" customHeight="1">
      <c r="B49" s="65" t="s">
        <v>43</v>
      </c>
      <c r="C49" s="59"/>
      <c r="D49" s="127">
        <v>5</v>
      </c>
      <c r="E49" s="127">
        <v>26</v>
      </c>
      <c r="F49" s="127" t="s">
        <v>314</v>
      </c>
      <c r="G49" s="59">
        <f t="shared" si="0"/>
        <v>130</v>
      </c>
      <c r="H49" s="128">
        <v>1.14</v>
      </c>
      <c r="I49" s="64">
        <f t="shared" si="1"/>
        <v>148.2</v>
      </c>
    </row>
    <row r="50" spans="2:9" s="1" customFormat="1" ht="19.5" customHeight="1">
      <c r="B50" s="65" t="s">
        <v>47</v>
      </c>
      <c r="C50" s="59"/>
      <c r="D50" s="127">
        <v>0</v>
      </c>
      <c r="E50" s="127">
        <v>26</v>
      </c>
      <c r="F50" s="127" t="s">
        <v>314</v>
      </c>
      <c r="G50" s="59">
        <f t="shared" si="0"/>
        <v>0</v>
      </c>
      <c r="H50" s="128">
        <v>1.14</v>
      </c>
      <c r="I50" s="64">
        <f t="shared" si="1"/>
        <v>0</v>
      </c>
    </row>
    <row r="51" spans="2:9" s="42" customFormat="1" ht="19.5" customHeight="1">
      <c r="B51" s="65" t="s">
        <v>54</v>
      </c>
      <c r="C51" s="59"/>
      <c r="D51" s="127">
        <v>3</v>
      </c>
      <c r="E51" s="127">
        <v>26</v>
      </c>
      <c r="F51" s="127" t="s">
        <v>383</v>
      </c>
      <c r="G51" s="59">
        <f t="shared" si="0"/>
        <v>78</v>
      </c>
      <c r="H51" s="128">
        <v>1.14</v>
      </c>
      <c r="I51" s="64">
        <f t="shared" si="1"/>
        <v>88.91999999999999</v>
      </c>
    </row>
    <row r="52" spans="2:9" s="1" customFormat="1" ht="19.5" customHeight="1">
      <c r="B52" s="65" t="s">
        <v>64</v>
      </c>
      <c r="C52" s="59"/>
      <c r="D52" s="127">
        <v>2</v>
      </c>
      <c r="E52" s="127">
        <v>26</v>
      </c>
      <c r="F52" s="127" t="s">
        <v>383</v>
      </c>
      <c r="G52" s="59">
        <f t="shared" si="0"/>
        <v>52</v>
      </c>
      <c r="H52" s="128">
        <v>1.14</v>
      </c>
      <c r="I52" s="64">
        <f t="shared" si="1"/>
        <v>59.279999999999994</v>
      </c>
    </row>
    <row r="53" spans="2:9" s="1" customFormat="1" ht="19.5" customHeight="1">
      <c r="B53" s="65" t="s">
        <v>458</v>
      </c>
      <c r="C53" s="66"/>
      <c r="D53" s="127">
        <v>10</v>
      </c>
      <c r="E53" s="127">
        <v>104</v>
      </c>
      <c r="F53" s="127"/>
      <c r="G53" s="66">
        <f t="shared" si="0"/>
        <v>1040</v>
      </c>
      <c r="H53" s="128">
        <v>1.14</v>
      </c>
      <c r="I53" s="64">
        <f t="shared" si="1"/>
        <v>1185.6</v>
      </c>
    </row>
    <row r="54" spans="2:9" s="1" customFormat="1" ht="19.5" customHeight="1">
      <c r="B54" s="65" t="s">
        <v>542</v>
      </c>
      <c r="C54" s="66"/>
      <c r="D54" s="127">
        <v>25</v>
      </c>
      <c r="E54" s="127">
        <v>52</v>
      </c>
      <c r="F54" s="127"/>
      <c r="G54" s="66">
        <f t="shared" si="0"/>
        <v>1300</v>
      </c>
      <c r="H54" s="128">
        <v>1.14</v>
      </c>
      <c r="I54" s="64">
        <f t="shared" si="1"/>
        <v>1481.9999999999998</v>
      </c>
    </row>
    <row r="55" spans="2:9" s="1" customFormat="1" ht="19.5" customHeight="1" thickBot="1">
      <c r="B55" s="157" t="s">
        <v>456</v>
      </c>
      <c r="C55" s="198"/>
      <c r="D55" s="224">
        <v>18</v>
      </c>
      <c r="E55" s="224">
        <v>52</v>
      </c>
      <c r="F55" s="133" t="s">
        <v>316</v>
      </c>
      <c r="G55" s="198">
        <f t="shared" si="0"/>
        <v>936</v>
      </c>
      <c r="H55" s="128">
        <v>1.14</v>
      </c>
      <c r="I55" s="64">
        <f t="shared" si="1"/>
        <v>1067.04</v>
      </c>
    </row>
    <row r="56" spans="2:10" s="1" customFormat="1" ht="19.5" customHeight="1" thickBot="1">
      <c r="B56" s="52" t="s">
        <v>423</v>
      </c>
      <c r="C56" s="53"/>
      <c r="D56" s="227">
        <f>SUM(D4:D55)</f>
        <v>555</v>
      </c>
      <c r="E56" s="81"/>
      <c r="F56" s="81"/>
      <c r="G56" s="161">
        <f>SUM(G4:G55)</f>
        <v>89904</v>
      </c>
      <c r="H56" s="228"/>
      <c r="I56" s="229">
        <f>SUM(I4:I55)</f>
        <v>93335.75999999995</v>
      </c>
      <c r="J56" s="10"/>
    </row>
    <row r="57" spans="2:9" s="1" customFormat="1" ht="19.5" customHeight="1">
      <c r="B57" s="42"/>
      <c r="C57" s="42"/>
      <c r="D57" s="42"/>
      <c r="E57" s="42"/>
      <c r="F57" s="42"/>
      <c r="G57" s="42"/>
      <c r="H57" s="42"/>
      <c r="I57" s="42"/>
    </row>
    <row r="58" spans="2:9" ht="14.25">
      <c r="B58" s="42"/>
      <c r="C58" s="42"/>
      <c r="D58" s="42"/>
      <c r="E58" s="42"/>
      <c r="F58" s="42"/>
      <c r="G58" s="42"/>
      <c r="H58" s="42"/>
      <c r="I58" s="42"/>
    </row>
    <row r="59" spans="2:9" ht="14.25">
      <c r="B59" s="42"/>
      <c r="C59" s="42"/>
      <c r="D59" s="42"/>
      <c r="E59" s="42"/>
      <c r="F59" s="42"/>
      <c r="G59" s="42"/>
      <c r="H59" s="42"/>
      <c r="I59" s="42"/>
    </row>
    <row r="60" spans="2:9" ht="14.25">
      <c r="B60" s="42"/>
      <c r="C60" s="42"/>
      <c r="D60" s="42"/>
      <c r="E60" s="42"/>
      <c r="F60" s="42"/>
      <c r="G60" s="42"/>
      <c r="H60" s="42"/>
      <c r="I60" s="42"/>
    </row>
    <row r="61" spans="2:9" ht="14.25">
      <c r="B61" s="42"/>
      <c r="C61" s="42"/>
      <c r="D61" s="42"/>
      <c r="E61" s="42"/>
      <c r="F61" s="42"/>
      <c r="G61" s="42"/>
      <c r="H61" s="42"/>
      <c r="I61" s="42"/>
    </row>
    <row r="62" spans="2:9" ht="14.25">
      <c r="B62" s="42"/>
      <c r="C62" s="42"/>
      <c r="D62" s="42"/>
      <c r="E62" s="42"/>
      <c r="F62" s="42"/>
      <c r="G62" s="42"/>
      <c r="H62" s="42"/>
      <c r="I62" s="42"/>
    </row>
    <row r="63" spans="2:9" ht="14.25">
      <c r="B63" s="42"/>
      <c r="C63" s="42"/>
      <c r="D63" s="42"/>
      <c r="E63" s="42"/>
      <c r="F63" s="42"/>
      <c r="G63" s="42"/>
      <c r="H63" s="42"/>
      <c r="I63" s="42"/>
    </row>
    <row r="64" spans="2:9" ht="14.25">
      <c r="B64" s="42"/>
      <c r="C64" s="42"/>
      <c r="D64" s="42"/>
      <c r="E64" s="42"/>
      <c r="F64" s="42"/>
      <c r="G64" s="42"/>
      <c r="H64" s="42"/>
      <c r="I64" s="42"/>
    </row>
    <row r="65" spans="2:9" ht="14.25">
      <c r="B65" s="42"/>
      <c r="C65" s="42"/>
      <c r="D65" s="42"/>
      <c r="E65" s="42"/>
      <c r="F65" s="42"/>
      <c r="G65" s="42"/>
      <c r="H65" s="42"/>
      <c r="I65" s="42"/>
    </row>
    <row r="66" spans="2:9" ht="14.25">
      <c r="B66" s="42"/>
      <c r="C66" s="42"/>
      <c r="D66" s="42"/>
      <c r="E66" s="42"/>
      <c r="F66" s="42"/>
      <c r="G66" s="42"/>
      <c r="H66" s="42"/>
      <c r="I66" s="42"/>
    </row>
    <row r="67" spans="2:9" ht="14.25">
      <c r="B67" s="42"/>
      <c r="C67" s="42"/>
      <c r="D67" s="42"/>
      <c r="E67" s="42"/>
      <c r="F67" s="42"/>
      <c r="G67" s="42"/>
      <c r="H67" s="42"/>
      <c r="I67" s="42"/>
    </row>
    <row r="68" spans="2:9" ht="14.25">
      <c r="B68" s="42"/>
      <c r="C68" s="42"/>
      <c r="D68" s="42"/>
      <c r="E68" s="42"/>
      <c r="F68" s="42"/>
      <c r="G68" s="42"/>
      <c r="H68" s="42"/>
      <c r="I68" s="42"/>
    </row>
    <row r="69" spans="2:9" ht="14.25">
      <c r="B69" s="42"/>
      <c r="C69" s="42"/>
      <c r="D69" s="42"/>
      <c r="E69" s="42"/>
      <c r="F69" s="42"/>
      <c r="G69" s="42"/>
      <c r="H69" s="42"/>
      <c r="I69" s="42"/>
    </row>
    <row r="70" spans="2:9" ht="14.25">
      <c r="B70" s="42"/>
      <c r="C70" s="42"/>
      <c r="D70" s="42"/>
      <c r="E70" s="42"/>
      <c r="F70" s="42"/>
      <c r="G70" s="42"/>
      <c r="H70" s="42"/>
      <c r="I70" s="42"/>
    </row>
    <row r="71" spans="2:9" ht="14.25">
      <c r="B71" s="42"/>
      <c r="C71" s="42"/>
      <c r="D71" s="42"/>
      <c r="E71" s="42"/>
      <c r="F71" s="42"/>
      <c r="G71" s="42"/>
      <c r="H71" s="42"/>
      <c r="I71" s="42"/>
    </row>
    <row r="72" spans="2:9" ht="14.25">
      <c r="B72" s="42"/>
      <c r="C72" s="42"/>
      <c r="D72" s="42"/>
      <c r="E72" s="42"/>
      <c r="F72" s="42"/>
      <c r="G72" s="42"/>
      <c r="H72" s="42"/>
      <c r="I72" s="42"/>
    </row>
    <row r="73" spans="2:9" ht="14.25">
      <c r="B73" s="42"/>
      <c r="C73" s="42"/>
      <c r="D73" s="42"/>
      <c r="E73" s="42"/>
      <c r="F73" s="42"/>
      <c r="G73" s="42"/>
      <c r="H73" s="42"/>
      <c r="I73" s="42"/>
    </row>
    <row r="74" spans="2:9" ht="14.25">
      <c r="B74" s="42"/>
      <c r="C74" s="42"/>
      <c r="D74" s="42"/>
      <c r="E74" s="42"/>
      <c r="F74" s="42"/>
      <c r="G74" s="42"/>
      <c r="H74" s="42"/>
      <c r="I74" s="42"/>
    </row>
    <row r="75" spans="2:9" ht="14.25">
      <c r="B75" s="42"/>
      <c r="C75" s="42"/>
      <c r="D75" s="42"/>
      <c r="E75" s="42"/>
      <c r="F75" s="42"/>
      <c r="G75" s="42"/>
      <c r="H75" s="42"/>
      <c r="I75" s="42"/>
    </row>
    <row r="76" spans="2:9" ht="14.25">
      <c r="B76" s="42"/>
      <c r="C76" s="42"/>
      <c r="D76" s="42"/>
      <c r="E76" s="42"/>
      <c r="F76" s="42"/>
      <c r="G76" s="42"/>
      <c r="H76" s="42"/>
      <c r="I76" s="42"/>
    </row>
    <row r="77" spans="2:9" ht="14.25">
      <c r="B77" s="42"/>
      <c r="C77" s="42"/>
      <c r="D77" s="42"/>
      <c r="E77" s="42"/>
      <c r="F77" s="42"/>
      <c r="G77" s="42"/>
      <c r="H77" s="42"/>
      <c r="I77" s="42"/>
    </row>
    <row r="78" spans="2:9" ht="14.25">
      <c r="B78" s="42"/>
      <c r="C78" s="42"/>
      <c r="D78" s="42"/>
      <c r="E78" s="42"/>
      <c r="F78" s="42"/>
      <c r="G78" s="42"/>
      <c r="H78" s="42"/>
      <c r="I78" s="42"/>
    </row>
    <row r="79" spans="2:9" ht="14.25">
      <c r="B79" s="42"/>
      <c r="C79" s="42"/>
      <c r="D79" s="42"/>
      <c r="E79" s="42"/>
      <c r="F79" s="42"/>
      <c r="G79" s="42"/>
      <c r="H79" s="42"/>
      <c r="I79" s="42"/>
    </row>
    <row r="80" spans="2:9" ht="14.25">
      <c r="B80" s="42"/>
      <c r="C80" s="42"/>
      <c r="D80" s="42"/>
      <c r="E80" s="42"/>
      <c r="F80" s="42"/>
      <c r="G80" s="42"/>
      <c r="H80" s="42"/>
      <c r="I80" s="42"/>
    </row>
    <row r="81" spans="2:9" ht="14.25">
      <c r="B81" s="42"/>
      <c r="C81" s="42"/>
      <c r="D81" s="42"/>
      <c r="E81" s="42"/>
      <c r="F81" s="42"/>
      <c r="G81" s="42"/>
      <c r="H81" s="42"/>
      <c r="I81" s="42"/>
    </row>
    <row r="82" spans="2:9" ht="14.25">
      <c r="B82" s="42"/>
      <c r="C82" s="42"/>
      <c r="D82" s="42"/>
      <c r="E82" s="42"/>
      <c r="F82" s="42"/>
      <c r="G82" s="42"/>
      <c r="H82" s="42"/>
      <c r="I82" s="42"/>
    </row>
    <row r="83" spans="2:9" ht="14.25">
      <c r="B83" s="42"/>
      <c r="C83" s="42"/>
      <c r="D83" s="42"/>
      <c r="E83" s="42"/>
      <c r="F83" s="42"/>
      <c r="G83" s="42"/>
      <c r="H83" s="42"/>
      <c r="I83" s="42"/>
    </row>
    <row r="84" spans="2:9" ht="14.25">
      <c r="B84" s="42"/>
      <c r="C84" s="42"/>
      <c r="D84" s="42"/>
      <c r="E84" s="42"/>
      <c r="F84" s="42"/>
      <c r="G84" s="42"/>
      <c r="H84" s="42"/>
      <c r="I84" s="42"/>
    </row>
    <row r="85" spans="2:9" ht="14.25">
      <c r="B85" s="42"/>
      <c r="C85" s="42"/>
      <c r="D85" s="42"/>
      <c r="E85" s="42"/>
      <c r="F85" s="42"/>
      <c r="G85" s="42"/>
      <c r="H85" s="42"/>
      <c r="I85" s="42"/>
    </row>
    <row r="86" spans="2:9" ht="14.25">
      <c r="B86" s="42"/>
      <c r="C86" s="42"/>
      <c r="D86" s="42"/>
      <c r="E86" s="42"/>
      <c r="F86" s="42"/>
      <c r="G86" s="42"/>
      <c r="H86" s="42"/>
      <c r="I86" s="42"/>
    </row>
    <row r="87" spans="2:9" ht="14.25">
      <c r="B87" s="42"/>
      <c r="C87" s="42"/>
      <c r="D87" s="42"/>
      <c r="E87" s="42"/>
      <c r="F87" s="42"/>
      <c r="G87" s="42"/>
      <c r="H87" s="42"/>
      <c r="I87" s="42"/>
    </row>
    <row r="88" spans="2:9" ht="14.25">
      <c r="B88" s="42"/>
      <c r="C88" s="42"/>
      <c r="D88" s="42"/>
      <c r="E88" s="42"/>
      <c r="F88" s="42"/>
      <c r="G88" s="42"/>
      <c r="H88" s="42"/>
      <c r="I88" s="42"/>
    </row>
    <row r="89" spans="2:9" ht="14.25">
      <c r="B89" s="42"/>
      <c r="C89" s="42"/>
      <c r="D89" s="42"/>
      <c r="E89" s="42"/>
      <c r="F89" s="42"/>
      <c r="G89" s="42"/>
      <c r="H89" s="42"/>
      <c r="I89" s="42"/>
    </row>
    <row r="90" spans="2:9" ht="14.25">
      <c r="B90" s="42"/>
      <c r="C90" s="42"/>
      <c r="D90" s="42"/>
      <c r="E90" s="42"/>
      <c r="F90" s="42"/>
      <c r="G90" s="42"/>
      <c r="H90" s="42"/>
      <c r="I90" s="42"/>
    </row>
    <row r="91" spans="2:9" ht="14.25">
      <c r="B91" s="42"/>
      <c r="C91" s="42"/>
      <c r="D91" s="42"/>
      <c r="E91" s="42"/>
      <c r="F91" s="42"/>
      <c r="G91" s="42"/>
      <c r="H91" s="42"/>
      <c r="I91" s="42"/>
    </row>
    <row r="92" spans="2:9" ht="14.25">
      <c r="B92" s="42"/>
      <c r="C92" s="42"/>
      <c r="D92" s="42"/>
      <c r="E92" s="42"/>
      <c r="F92" s="42"/>
      <c r="G92" s="42"/>
      <c r="H92" s="42"/>
      <c r="I92" s="42"/>
    </row>
    <row r="93" spans="2:9" ht="14.25">
      <c r="B93" s="42"/>
      <c r="C93" s="42"/>
      <c r="D93" s="42"/>
      <c r="E93" s="42"/>
      <c r="F93" s="42"/>
      <c r="G93" s="42"/>
      <c r="H93" s="42"/>
      <c r="I93" s="42"/>
    </row>
    <row r="94" spans="2:9" ht="14.25">
      <c r="B94" s="42"/>
      <c r="C94" s="42"/>
      <c r="D94" s="42"/>
      <c r="E94" s="42"/>
      <c r="F94" s="42"/>
      <c r="G94" s="42"/>
      <c r="H94" s="42"/>
      <c r="I94" s="42"/>
    </row>
    <row r="95" spans="2:9" ht="14.25">
      <c r="B95" s="42"/>
      <c r="C95" s="42"/>
      <c r="D95" s="42"/>
      <c r="E95" s="42"/>
      <c r="F95" s="42"/>
      <c r="G95" s="42"/>
      <c r="H95" s="42"/>
      <c r="I95" s="42"/>
    </row>
    <row r="96" spans="2:9" ht="14.25">
      <c r="B96" s="42"/>
      <c r="C96" s="42"/>
      <c r="D96" s="42"/>
      <c r="E96" s="42"/>
      <c r="F96" s="42"/>
      <c r="G96" s="42"/>
      <c r="H96" s="42"/>
      <c r="I96" s="42"/>
    </row>
    <row r="97" spans="2:9" ht="14.25">
      <c r="B97" s="42"/>
      <c r="C97" s="42"/>
      <c r="D97" s="42"/>
      <c r="E97" s="42"/>
      <c r="F97" s="42"/>
      <c r="G97" s="42"/>
      <c r="H97" s="42"/>
      <c r="I97" s="42"/>
    </row>
    <row r="98" spans="2:9" ht="14.25">
      <c r="B98" s="42"/>
      <c r="C98" s="42"/>
      <c r="D98" s="42"/>
      <c r="E98" s="42"/>
      <c r="F98" s="42"/>
      <c r="G98" s="42"/>
      <c r="H98" s="42"/>
      <c r="I98" s="42"/>
    </row>
    <row r="99" spans="2:9" ht="14.25">
      <c r="B99" s="42"/>
      <c r="C99" s="42"/>
      <c r="D99" s="42"/>
      <c r="E99" s="42"/>
      <c r="F99" s="42"/>
      <c r="G99" s="42"/>
      <c r="H99" s="42"/>
      <c r="I99" s="42"/>
    </row>
    <row r="100" spans="2:9" ht="14.25">
      <c r="B100" s="42"/>
      <c r="C100" s="42"/>
      <c r="D100" s="42"/>
      <c r="E100" s="42"/>
      <c r="F100" s="42"/>
      <c r="G100" s="42"/>
      <c r="H100" s="42"/>
      <c r="I100" s="42"/>
    </row>
    <row r="101" spans="2:9" ht="14.25">
      <c r="B101" s="42"/>
      <c r="C101" s="42"/>
      <c r="D101" s="42"/>
      <c r="E101" s="42"/>
      <c r="F101" s="42"/>
      <c r="G101" s="42"/>
      <c r="H101" s="42"/>
      <c r="I101" s="42"/>
    </row>
    <row r="102" spans="2:9" ht="14.25">
      <c r="B102" s="42"/>
      <c r="C102" s="42"/>
      <c r="D102" s="42"/>
      <c r="E102" s="42"/>
      <c r="F102" s="42"/>
      <c r="G102" s="42"/>
      <c r="H102" s="42"/>
      <c r="I102" s="42"/>
    </row>
    <row r="103" spans="2:9" ht="14.25">
      <c r="B103" s="42"/>
      <c r="C103" s="42"/>
      <c r="D103" s="42"/>
      <c r="E103" s="42"/>
      <c r="F103" s="42"/>
      <c r="G103" s="42"/>
      <c r="H103" s="42"/>
      <c r="I103" s="42"/>
    </row>
    <row r="104" spans="2:9" ht="14.25">
      <c r="B104" s="42"/>
      <c r="C104" s="42"/>
      <c r="D104" s="42"/>
      <c r="E104" s="42"/>
      <c r="F104" s="42"/>
      <c r="G104" s="42"/>
      <c r="H104" s="42"/>
      <c r="I104" s="42"/>
    </row>
    <row r="105" spans="2:9" ht="14.25">
      <c r="B105" s="42"/>
      <c r="C105" s="42"/>
      <c r="D105" s="42"/>
      <c r="E105" s="42"/>
      <c r="F105" s="42"/>
      <c r="G105" s="42"/>
      <c r="H105" s="42"/>
      <c r="I105" s="42"/>
    </row>
    <row r="106" spans="2:9" ht="14.25">
      <c r="B106" s="42"/>
      <c r="C106" s="42"/>
      <c r="D106" s="42"/>
      <c r="E106" s="42"/>
      <c r="F106" s="42"/>
      <c r="G106" s="42"/>
      <c r="H106" s="42"/>
      <c r="I106" s="42"/>
    </row>
    <row r="107" spans="2:9" ht="14.25">
      <c r="B107" s="42"/>
      <c r="C107" s="42"/>
      <c r="D107" s="42"/>
      <c r="E107" s="42"/>
      <c r="F107" s="42"/>
      <c r="G107" s="42"/>
      <c r="H107" s="42"/>
      <c r="I107" s="42"/>
    </row>
    <row r="108" spans="2:9" ht="14.25">
      <c r="B108" s="42"/>
      <c r="C108" s="42"/>
      <c r="D108" s="42"/>
      <c r="E108" s="42"/>
      <c r="F108" s="42"/>
      <c r="G108" s="42"/>
      <c r="H108" s="42"/>
      <c r="I108" s="42"/>
    </row>
    <row r="109" spans="2:9" ht="14.25">
      <c r="B109" s="42"/>
      <c r="C109" s="42"/>
      <c r="D109" s="42"/>
      <c r="E109" s="42"/>
      <c r="F109" s="42"/>
      <c r="G109" s="42"/>
      <c r="H109" s="42"/>
      <c r="I109" s="42"/>
    </row>
    <row r="110" spans="2:9" ht="14.25">
      <c r="B110" s="42"/>
      <c r="C110" s="42"/>
      <c r="D110" s="42"/>
      <c r="E110" s="42"/>
      <c r="F110" s="42"/>
      <c r="G110" s="42"/>
      <c r="H110" s="42"/>
      <c r="I110" s="42"/>
    </row>
    <row r="111" spans="2:9" ht="14.25">
      <c r="B111" s="42"/>
      <c r="C111" s="42"/>
      <c r="D111" s="42"/>
      <c r="E111" s="42"/>
      <c r="F111" s="42"/>
      <c r="G111" s="42"/>
      <c r="H111" s="42"/>
      <c r="I111" s="42"/>
    </row>
    <row r="112" spans="2:9" ht="14.25">
      <c r="B112" s="42"/>
      <c r="C112" s="42"/>
      <c r="D112" s="42"/>
      <c r="E112" s="42"/>
      <c r="F112" s="42"/>
      <c r="G112" s="42"/>
      <c r="H112" s="42"/>
      <c r="I112" s="42"/>
    </row>
    <row r="113" spans="2:9" ht="14.25">
      <c r="B113" s="42"/>
      <c r="C113" s="42"/>
      <c r="D113" s="42"/>
      <c r="E113" s="42"/>
      <c r="F113" s="42"/>
      <c r="G113" s="42"/>
      <c r="H113" s="42"/>
      <c r="I113" s="42"/>
    </row>
    <row r="114" spans="2:9" ht="14.25">
      <c r="B114" s="42"/>
      <c r="C114" s="42"/>
      <c r="D114" s="42"/>
      <c r="E114" s="42"/>
      <c r="F114" s="42"/>
      <c r="G114" s="42"/>
      <c r="H114" s="42"/>
      <c r="I114" s="42"/>
    </row>
    <row r="115" spans="2:9" ht="14.25">
      <c r="B115" s="42"/>
      <c r="C115" s="42"/>
      <c r="D115" s="42"/>
      <c r="E115" s="42"/>
      <c r="F115" s="42"/>
      <c r="G115" s="42"/>
      <c r="H115" s="42"/>
      <c r="I115" s="42"/>
    </row>
    <row r="116" spans="2:9" ht="14.25">
      <c r="B116" s="42"/>
      <c r="C116" s="42"/>
      <c r="D116" s="42"/>
      <c r="E116" s="42"/>
      <c r="F116" s="42"/>
      <c r="G116" s="42"/>
      <c r="H116" s="42"/>
      <c r="I116" s="42"/>
    </row>
    <row r="117" spans="2:9" ht="14.25">
      <c r="B117" s="42"/>
      <c r="C117" s="42"/>
      <c r="D117" s="42"/>
      <c r="E117" s="42"/>
      <c r="F117" s="42"/>
      <c r="G117" s="42"/>
      <c r="H117" s="42"/>
      <c r="I117" s="42"/>
    </row>
    <row r="118" spans="2:9" ht="14.25">
      <c r="B118" s="42"/>
      <c r="C118" s="42"/>
      <c r="D118" s="42"/>
      <c r="E118" s="42"/>
      <c r="F118" s="42"/>
      <c r="G118" s="42"/>
      <c r="H118" s="42"/>
      <c r="I118" s="42"/>
    </row>
    <row r="119" spans="2:9" ht="14.25">
      <c r="B119" s="42"/>
      <c r="C119" s="42"/>
      <c r="D119" s="42"/>
      <c r="E119" s="42"/>
      <c r="F119" s="42"/>
      <c r="G119" s="42"/>
      <c r="H119" s="42"/>
      <c r="I119" s="42"/>
    </row>
    <row r="120" spans="2:9" ht="14.25">
      <c r="B120" s="42"/>
      <c r="C120" s="42"/>
      <c r="D120" s="42"/>
      <c r="E120" s="42"/>
      <c r="F120" s="42"/>
      <c r="G120" s="42"/>
      <c r="H120" s="42"/>
      <c r="I120" s="42"/>
    </row>
    <row r="121" spans="2:9" ht="14.25">
      <c r="B121" s="42"/>
      <c r="C121" s="42"/>
      <c r="D121" s="42"/>
      <c r="E121" s="42"/>
      <c r="F121" s="42"/>
      <c r="G121" s="42"/>
      <c r="H121" s="42"/>
      <c r="I121" s="42"/>
    </row>
    <row r="122" spans="2:9" ht="14.25">
      <c r="B122" s="42"/>
      <c r="C122" s="42"/>
      <c r="D122" s="42"/>
      <c r="E122" s="42"/>
      <c r="F122" s="42"/>
      <c r="G122" s="42"/>
      <c r="H122" s="42"/>
      <c r="I122" s="42"/>
    </row>
    <row r="123" spans="2:9" ht="14.25">
      <c r="B123" s="42"/>
      <c r="C123" s="42"/>
      <c r="D123" s="42"/>
      <c r="E123" s="42"/>
      <c r="F123" s="42"/>
      <c r="G123" s="42"/>
      <c r="H123" s="42"/>
      <c r="I123" s="42"/>
    </row>
    <row r="124" spans="2:9" ht="14.25">
      <c r="B124" s="42"/>
      <c r="C124" s="42"/>
      <c r="D124" s="42"/>
      <c r="E124" s="42"/>
      <c r="F124" s="42"/>
      <c r="G124" s="42"/>
      <c r="H124" s="42"/>
      <c r="I124" s="42"/>
    </row>
    <row r="125" spans="2:9" ht="14.25">
      <c r="B125" s="42"/>
      <c r="C125" s="42"/>
      <c r="D125" s="42"/>
      <c r="E125" s="42"/>
      <c r="F125" s="42"/>
      <c r="G125" s="42"/>
      <c r="H125" s="42"/>
      <c r="I125" s="42"/>
    </row>
  </sheetData>
  <sheetProtection/>
  <printOptions/>
  <pageMargins left="0.7480314960629921" right="0.7480314960629921" top="0.984251968503937" bottom="0.31496062992125984" header="0" footer="0"/>
  <pageSetup fitToHeight="3" fitToWidth="1" horizontalDpi="600" verticalDpi="600" orientation="landscape" scale="91" r:id="rId1"/>
</worksheet>
</file>

<file path=xl/worksheets/sheet6.xml><?xml version="1.0" encoding="utf-8"?>
<worksheet xmlns="http://schemas.openxmlformats.org/spreadsheetml/2006/main" xmlns:r="http://schemas.openxmlformats.org/officeDocument/2006/relationships">
  <sheetPr>
    <pageSetUpPr fitToPage="1"/>
  </sheetPr>
  <dimension ref="B1:AC179"/>
  <sheetViews>
    <sheetView workbookViewId="0" topLeftCell="A1">
      <selection activeCell="B91" sqref="B91"/>
    </sheetView>
  </sheetViews>
  <sheetFormatPr defaultColWidth="9.00390625" defaultRowHeight="12.75"/>
  <cols>
    <col min="1" max="1" width="2.25390625" style="13" customWidth="1"/>
    <col min="2" max="2" width="45.75390625" style="13" customWidth="1"/>
    <col min="3" max="3" width="11.375" style="13" customWidth="1"/>
    <col min="4" max="4" width="10.00390625" style="13" customWidth="1"/>
    <col min="5" max="5" width="9.125" style="13" customWidth="1"/>
    <col min="6" max="6" width="9.125" style="19" customWidth="1"/>
    <col min="7" max="7" width="13.375" style="13" customWidth="1"/>
    <col min="8" max="8" width="16.75390625" style="13" customWidth="1"/>
    <col min="9" max="9" width="18.75390625" style="13" customWidth="1"/>
    <col min="10" max="16384" width="9.125" style="13" customWidth="1"/>
  </cols>
  <sheetData>
    <row r="1" spans="2:10" s="1" customFormat="1" ht="19.5" customHeight="1">
      <c r="B1" s="115" t="s">
        <v>434</v>
      </c>
      <c r="C1" s="135"/>
      <c r="D1" s="136"/>
      <c r="E1" s="136"/>
      <c r="F1" s="137"/>
      <c r="G1" s="42"/>
      <c r="H1" s="42"/>
      <c r="I1" s="42"/>
      <c r="J1" s="42"/>
    </row>
    <row r="2" spans="2:10" s="1" customFormat="1" ht="19.5" customHeight="1" thickBot="1">
      <c r="B2" s="115"/>
      <c r="C2" s="135"/>
      <c r="D2" s="136"/>
      <c r="E2" s="136"/>
      <c r="F2" s="137"/>
      <c r="G2" s="42"/>
      <c r="H2" s="42"/>
      <c r="I2" s="42"/>
      <c r="J2" s="42"/>
    </row>
    <row r="3" spans="2:29" s="1" customFormat="1" ht="19.5" customHeight="1" thickBot="1">
      <c r="B3" s="52" t="s">
        <v>255</v>
      </c>
      <c r="C3" s="53" t="s">
        <v>323</v>
      </c>
      <c r="D3" s="54" t="s">
        <v>411</v>
      </c>
      <c r="E3" s="54" t="s">
        <v>320</v>
      </c>
      <c r="F3" s="54" t="s">
        <v>396</v>
      </c>
      <c r="G3" s="55" t="s">
        <v>412</v>
      </c>
      <c r="H3" s="53" t="s">
        <v>321</v>
      </c>
      <c r="I3" s="57" t="s">
        <v>410</v>
      </c>
      <c r="J3" s="43"/>
      <c r="K3" s="10"/>
      <c r="L3" s="10"/>
      <c r="M3" s="10"/>
      <c r="N3" s="10"/>
      <c r="O3" s="10"/>
      <c r="P3" s="10"/>
      <c r="Q3" s="10"/>
      <c r="R3" s="10"/>
      <c r="S3" s="10"/>
      <c r="T3" s="10"/>
      <c r="U3" s="10"/>
      <c r="V3" s="10"/>
      <c r="W3" s="10"/>
      <c r="X3" s="10"/>
      <c r="Y3" s="10"/>
      <c r="Z3" s="10"/>
      <c r="AA3" s="10"/>
      <c r="AB3" s="10"/>
      <c r="AC3" s="10"/>
    </row>
    <row r="4" spans="2:10" s="1" customFormat="1" ht="19.5" customHeight="1">
      <c r="B4" s="58" t="s">
        <v>137</v>
      </c>
      <c r="C4" s="138" t="s">
        <v>402</v>
      </c>
      <c r="D4" s="138">
        <v>5473</v>
      </c>
      <c r="E4" s="139">
        <v>8</v>
      </c>
      <c r="F4" s="133" t="s">
        <v>397</v>
      </c>
      <c r="G4" s="61">
        <f>D4*E4</f>
        <v>43784</v>
      </c>
      <c r="H4" s="128">
        <v>0.04</v>
      </c>
      <c r="I4" s="64">
        <f>G4*H4</f>
        <v>1751.3600000000001</v>
      </c>
      <c r="J4" s="42"/>
    </row>
    <row r="5" spans="2:10" s="1" customFormat="1" ht="19.5" customHeight="1">
      <c r="B5" s="65" t="s">
        <v>10</v>
      </c>
      <c r="C5" s="139" t="s">
        <v>402</v>
      </c>
      <c r="D5" s="139">
        <v>2244</v>
      </c>
      <c r="E5" s="139">
        <v>8</v>
      </c>
      <c r="F5" s="127" t="s">
        <v>397</v>
      </c>
      <c r="G5" s="68">
        <f aca="true" t="shared" si="0" ref="G5:G67">D5*E5</f>
        <v>17952</v>
      </c>
      <c r="H5" s="141">
        <v>0.06</v>
      </c>
      <c r="I5" s="70">
        <f aca="true" t="shared" si="1" ref="I5:I67">G5*H5</f>
        <v>1077.12</v>
      </c>
      <c r="J5" s="42"/>
    </row>
    <row r="6" spans="2:10" s="1" customFormat="1" ht="19.5" customHeight="1">
      <c r="B6" s="65" t="s">
        <v>472</v>
      </c>
      <c r="C6" s="139" t="s">
        <v>402</v>
      </c>
      <c r="D6" s="139">
        <v>200</v>
      </c>
      <c r="E6" s="139">
        <v>10</v>
      </c>
      <c r="F6" s="127" t="s">
        <v>397</v>
      </c>
      <c r="G6" s="68">
        <f t="shared" si="0"/>
        <v>2000</v>
      </c>
      <c r="H6" s="141">
        <v>0.06</v>
      </c>
      <c r="I6" s="70">
        <f t="shared" si="1"/>
        <v>120</v>
      </c>
      <c r="J6" s="42"/>
    </row>
    <row r="7" spans="2:10" s="1" customFormat="1" ht="19.5" customHeight="1">
      <c r="B7" s="65" t="s">
        <v>135</v>
      </c>
      <c r="C7" s="139" t="s">
        <v>402</v>
      </c>
      <c r="D7" s="139">
        <v>3399</v>
      </c>
      <c r="E7" s="139">
        <v>8</v>
      </c>
      <c r="F7" s="127" t="s">
        <v>397</v>
      </c>
      <c r="G7" s="68">
        <f t="shared" si="0"/>
        <v>27192</v>
      </c>
      <c r="H7" s="141">
        <v>0.04</v>
      </c>
      <c r="I7" s="70">
        <f t="shared" si="1"/>
        <v>1087.68</v>
      </c>
      <c r="J7" s="42"/>
    </row>
    <row r="8" spans="2:10" s="1" customFormat="1" ht="19.5" customHeight="1">
      <c r="B8" s="65" t="s">
        <v>215</v>
      </c>
      <c r="C8" s="139" t="s">
        <v>402</v>
      </c>
      <c r="D8" s="139">
        <v>1507</v>
      </c>
      <c r="E8" s="139">
        <v>8</v>
      </c>
      <c r="F8" s="127" t="s">
        <v>397</v>
      </c>
      <c r="G8" s="68">
        <f t="shared" si="0"/>
        <v>12056</v>
      </c>
      <c r="H8" s="141">
        <v>0.06</v>
      </c>
      <c r="I8" s="70">
        <f t="shared" si="1"/>
        <v>723.36</v>
      </c>
      <c r="J8" s="42"/>
    </row>
    <row r="9" spans="2:10" s="1" customFormat="1" ht="19.5" customHeight="1">
      <c r="B9" s="65" t="s">
        <v>216</v>
      </c>
      <c r="C9" s="139" t="s">
        <v>402</v>
      </c>
      <c r="D9" s="139">
        <v>610</v>
      </c>
      <c r="E9" s="139">
        <v>8</v>
      </c>
      <c r="F9" s="127" t="s">
        <v>397</v>
      </c>
      <c r="G9" s="68">
        <f t="shared" si="0"/>
        <v>4880</v>
      </c>
      <c r="H9" s="141">
        <v>0.06</v>
      </c>
      <c r="I9" s="70">
        <f t="shared" si="1"/>
        <v>292.8</v>
      </c>
      <c r="J9" s="42"/>
    </row>
    <row r="10" spans="2:10" s="1" customFormat="1" ht="19.5" customHeight="1">
      <c r="B10" s="65" t="s">
        <v>145</v>
      </c>
      <c r="C10" s="139" t="s">
        <v>402</v>
      </c>
      <c r="D10" s="139">
        <v>1371</v>
      </c>
      <c r="E10" s="139">
        <v>8</v>
      </c>
      <c r="F10" s="127" t="s">
        <v>397</v>
      </c>
      <c r="G10" s="68">
        <f t="shared" si="0"/>
        <v>10968</v>
      </c>
      <c r="H10" s="141">
        <v>0.04</v>
      </c>
      <c r="I10" s="70">
        <f t="shared" si="1"/>
        <v>438.72</v>
      </c>
      <c r="J10" s="42"/>
    </row>
    <row r="11" spans="2:10" s="1" customFormat="1" ht="19.5" customHeight="1">
      <c r="B11" s="65" t="s">
        <v>133</v>
      </c>
      <c r="C11" s="139" t="s">
        <v>402</v>
      </c>
      <c r="D11" s="139">
        <v>650</v>
      </c>
      <c r="E11" s="139">
        <v>8</v>
      </c>
      <c r="F11" s="127" t="s">
        <v>397</v>
      </c>
      <c r="G11" s="68">
        <f t="shared" si="0"/>
        <v>5200</v>
      </c>
      <c r="H11" s="141">
        <v>0.06</v>
      </c>
      <c r="I11" s="70">
        <f t="shared" si="1"/>
        <v>312</v>
      </c>
      <c r="J11" s="42"/>
    </row>
    <row r="12" spans="2:10" s="1" customFormat="1" ht="19.5" customHeight="1">
      <c r="B12" s="65" t="s">
        <v>140</v>
      </c>
      <c r="C12" s="139" t="s">
        <v>402</v>
      </c>
      <c r="D12" s="139">
        <v>3639</v>
      </c>
      <c r="E12" s="139">
        <v>8</v>
      </c>
      <c r="F12" s="127" t="s">
        <v>397</v>
      </c>
      <c r="G12" s="68">
        <f t="shared" si="0"/>
        <v>29112</v>
      </c>
      <c r="H12" s="141">
        <v>0.06</v>
      </c>
      <c r="I12" s="70">
        <f t="shared" si="1"/>
        <v>1746.72</v>
      </c>
      <c r="J12" s="42"/>
    </row>
    <row r="13" spans="2:10" s="1" customFormat="1" ht="19.5" customHeight="1">
      <c r="B13" s="65" t="s">
        <v>192</v>
      </c>
      <c r="C13" s="139" t="s">
        <v>402</v>
      </c>
      <c r="D13" s="139">
        <v>5021</v>
      </c>
      <c r="E13" s="139">
        <v>8</v>
      </c>
      <c r="F13" s="127" t="s">
        <v>397</v>
      </c>
      <c r="G13" s="68">
        <f t="shared" si="0"/>
        <v>40168</v>
      </c>
      <c r="H13" s="141">
        <v>0.04</v>
      </c>
      <c r="I13" s="70">
        <f t="shared" si="1"/>
        <v>1606.72</v>
      </c>
      <c r="J13" s="42"/>
    </row>
    <row r="14" spans="2:10" s="1" customFormat="1" ht="19.5" customHeight="1">
      <c r="B14" s="65" t="s">
        <v>189</v>
      </c>
      <c r="C14" s="139" t="s">
        <v>402</v>
      </c>
      <c r="D14" s="139">
        <v>80</v>
      </c>
      <c r="E14" s="139">
        <v>8</v>
      </c>
      <c r="F14" s="127" t="s">
        <v>397</v>
      </c>
      <c r="G14" s="68">
        <f t="shared" si="0"/>
        <v>640</v>
      </c>
      <c r="H14" s="141">
        <v>0.04</v>
      </c>
      <c r="I14" s="70">
        <f t="shared" si="1"/>
        <v>25.6</v>
      </c>
      <c r="J14" s="42"/>
    </row>
    <row r="15" spans="2:10" s="1" customFormat="1" ht="19.5" customHeight="1">
      <c r="B15" s="65" t="s">
        <v>80</v>
      </c>
      <c r="C15" s="139" t="s">
        <v>402</v>
      </c>
      <c r="D15" s="139">
        <v>1250</v>
      </c>
      <c r="E15" s="139">
        <v>8</v>
      </c>
      <c r="F15" s="127" t="s">
        <v>397</v>
      </c>
      <c r="G15" s="68">
        <f t="shared" si="0"/>
        <v>10000</v>
      </c>
      <c r="H15" s="141">
        <v>0.04</v>
      </c>
      <c r="I15" s="70">
        <f t="shared" si="1"/>
        <v>400</v>
      </c>
      <c r="J15" s="42"/>
    </row>
    <row r="16" spans="2:10" s="1" customFormat="1" ht="19.5" customHeight="1">
      <c r="B16" s="65" t="s">
        <v>32</v>
      </c>
      <c r="C16" s="139" t="s">
        <v>402</v>
      </c>
      <c r="D16" s="139">
        <v>5235</v>
      </c>
      <c r="E16" s="139">
        <v>7</v>
      </c>
      <c r="F16" s="127" t="s">
        <v>397</v>
      </c>
      <c r="G16" s="68">
        <f t="shared" si="0"/>
        <v>36645</v>
      </c>
      <c r="H16" s="141">
        <v>0.04</v>
      </c>
      <c r="I16" s="70">
        <f t="shared" si="1"/>
        <v>1465.8</v>
      </c>
      <c r="J16" s="42"/>
    </row>
    <row r="17" spans="2:10" s="1" customFormat="1" ht="19.5" customHeight="1">
      <c r="B17" s="65" t="s">
        <v>142</v>
      </c>
      <c r="C17" s="139" t="s">
        <v>402</v>
      </c>
      <c r="D17" s="139">
        <v>2624</v>
      </c>
      <c r="E17" s="139">
        <v>8</v>
      </c>
      <c r="F17" s="127" t="s">
        <v>397</v>
      </c>
      <c r="G17" s="68">
        <f t="shared" si="0"/>
        <v>20992</v>
      </c>
      <c r="H17" s="141">
        <v>0.04</v>
      </c>
      <c r="I17" s="70">
        <f t="shared" si="1"/>
        <v>839.6800000000001</v>
      </c>
      <c r="J17" s="42"/>
    </row>
    <row r="18" spans="2:10" s="1" customFormat="1" ht="19.5" customHeight="1">
      <c r="B18" s="65" t="s">
        <v>124</v>
      </c>
      <c r="C18" s="139" t="s">
        <v>402</v>
      </c>
      <c r="D18" s="139">
        <v>1100</v>
      </c>
      <c r="E18" s="139">
        <v>8</v>
      </c>
      <c r="F18" s="127" t="s">
        <v>397</v>
      </c>
      <c r="G18" s="68">
        <f t="shared" si="0"/>
        <v>8800</v>
      </c>
      <c r="H18" s="141">
        <v>0.04</v>
      </c>
      <c r="I18" s="70">
        <f t="shared" si="1"/>
        <v>352</v>
      </c>
      <c r="J18" s="42"/>
    </row>
    <row r="19" spans="2:10" s="1" customFormat="1" ht="19.5" customHeight="1">
      <c r="B19" s="65" t="s">
        <v>116</v>
      </c>
      <c r="C19" s="139" t="s">
        <v>402</v>
      </c>
      <c r="D19" s="139">
        <v>2582</v>
      </c>
      <c r="E19" s="139">
        <v>8</v>
      </c>
      <c r="F19" s="127" t="s">
        <v>397</v>
      </c>
      <c r="G19" s="68">
        <f t="shared" si="0"/>
        <v>20656</v>
      </c>
      <c r="H19" s="141">
        <v>0.06</v>
      </c>
      <c r="I19" s="70">
        <f t="shared" si="1"/>
        <v>1239.36</v>
      </c>
      <c r="J19" s="42"/>
    </row>
    <row r="20" spans="2:10" s="1" customFormat="1" ht="19.5" customHeight="1">
      <c r="B20" s="65" t="s">
        <v>151</v>
      </c>
      <c r="C20" s="139" t="s">
        <v>402</v>
      </c>
      <c r="D20" s="139">
        <v>3350</v>
      </c>
      <c r="E20" s="139">
        <v>8</v>
      </c>
      <c r="F20" s="127" t="s">
        <v>397</v>
      </c>
      <c r="G20" s="68">
        <f t="shared" si="0"/>
        <v>26800</v>
      </c>
      <c r="H20" s="141">
        <v>0.04</v>
      </c>
      <c r="I20" s="70">
        <f t="shared" si="1"/>
        <v>1072</v>
      </c>
      <c r="J20" s="42"/>
    </row>
    <row r="21" spans="2:10" s="1" customFormat="1" ht="19.5" customHeight="1">
      <c r="B21" s="65" t="s">
        <v>121</v>
      </c>
      <c r="C21" s="139" t="s">
        <v>402</v>
      </c>
      <c r="D21" s="139">
        <v>5800</v>
      </c>
      <c r="E21" s="139">
        <v>8</v>
      </c>
      <c r="F21" s="127" t="s">
        <v>397</v>
      </c>
      <c r="G21" s="68">
        <f t="shared" si="0"/>
        <v>46400</v>
      </c>
      <c r="H21" s="141">
        <v>0.04</v>
      </c>
      <c r="I21" s="70">
        <f t="shared" si="1"/>
        <v>1856</v>
      </c>
      <c r="J21" s="42"/>
    </row>
    <row r="22" spans="2:10" s="1" customFormat="1" ht="19.5" customHeight="1">
      <c r="B22" s="65" t="s">
        <v>119</v>
      </c>
      <c r="C22" s="139" t="s">
        <v>402</v>
      </c>
      <c r="D22" s="139">
        <v>3434</v>
      </c>
      <c r="E22" s="139">
        <v>8</v>
      </c>
      <c r="F22" s="127" t="s">
        <v>397</v>
      </c>
      <c r="G22" s="68">
        <f t="shared" si="0"/>
        <v>27472</v>
      </c>
      <c r="H22" s="141">
        <v>0.04</v>
      </c>
      <c r="I22" s="70">
        <f t="shared" si="1"/>
        <v>1098.88</v>
      </c>
      <c r="J22" s="42"/>
    </row>
    <row r="23" spans="2:10" s="1" customFormat="1" ht="19.5" customHeight="1">
      <c r="B23" s="65" t="s">
        <v>120</v>
      </c>
      <c r="C23" s="139" t="s">
        <v>402</v>
      </c>
      <c r="D23" s="139">
        <v>1094</v>
      </c>
      <c r="E23" s="139">
        <v>8</v>
      </c>
      <c r="F23" s="127" t="s">
        <v>397</v>
      </c>
      <c r="G23" s="68">
        <f t="shared" si="0"/>
        <v>8752</v>
      </c>
      <c r="H23" s="141">
        <v>0.04</v>
      </c>
      <c r="I23" s="70">
        <f t="shared" si="1"/>
        <v>350.08</v>
      </c>
      <c r="J23" s="42"/>
    </row>
    <row r="24" spans="2:10" s="1" customFormat="1" ht="19.5" customHeight="1">
      <c r="B24" s="65" t="s">
        <v>141</v>
      </c>
      <c r="C24" s="139" t="s">
        <v>402</v>
      </c>
      <c r="D24" s="139">
        <v>480</v>
      </c>
      <c r="E24" s="139">
        <v>8</v>
      </c>
      <c r="F24" s="127" t="s">
        <v>397</v>
      </c>
      <c r="G24" s="68">
        <f t="shared" si="0"/>
        <v>3840</v>
      </c>
      <c r="H24" s="141">
        <v>0.04</v>
      </c>
      <c r="I24" s="70">
        <f t="shared" si="1"/>
        <v>153.6</v>
      </c>
      <c r="J24" s="42"/>
    </row>
    <row r="25" spans="2:10" s="1" customFormat="1" ht="19.5" customHeight="1">
      <c r="B25" s="65" t="s">
        <v>130</v>
      </c>
      <c r="C25" s="139" t="s">
        <v>402</v>
      </c>
      <c r="D25" s="139">
        <v>1440</v>
      </c>
      <c r="E25" s="139">
        <v>8</v>
      </c>
      <c r="F25" s="127" t="s">
        <v>397</v>
      </c>
      <c r="G25" s="68">
        <f t="shared" si="0"/>
        <v>11520</v>
      </c>
      <c r="H25" s="141">
        <v>0.06</v>
      </c>
      <c r="I25" s="70">
        <f t="shared" si="1"/>
        <v>691.1999999999999</v>
      </c>
      <c r="J25" s="42"/>
    </row>
    <row r="26" spans="2:10" s="1" customFormat="1" ht="19.5" customHeight="1">
      <c r="B26" s="65" t="s">
        <v>131</v>
      </c>
      <c r="C26" s="139" t="s">
        <v>402</v>
      </c>
      <c r="D26" s="139">
        <v>1640</v>
      </c>
      <c r="E26" s="139">
        <v>8</v>
      </c>
      <c r="F26" s="127" t="s">
        <v>397</v>
      </c>
      <c r="G26" s="68">
        <f t="shared" si="0"/>
        <v>13120</v>
      </c>
      <c r="H26" s="141">
        <v>0.06</v>
      </c>
      <c r="I26" s="70">
        <f t="shared" si="1"/>
        <v>787.1999999999999</v>
      </c>
      <c r="J26" s="42"/>
    </row>
    <row r="27" spans="2:10" s="1" customFormat="1" ht="19.5" customHeight="1">
      <c r="B27" s="65" t="s">
        <v>43</v>
      </c>
      <c r="C27" s="139" t="s">
        <v>402</v>
      </c>
      <c r="D27" s="139">
        <v>4930</v>
      </c>
      <c r="E27" s="139">
        <v>7</v>
      </c>
      <c r="F27" s="127" t="s">
        <v>397</v>
      </c>
      <c r="G27" s="68">
        <f t="shared" si="0"/>
        <v>34510</v>
      </c>
      <c r="H27" s="141">
        <v>0.04</v>
      </c>
      <c r="I27" s="70">
        <f t="shared" si="1"/>
        <v>1380.4</v>
      </c>
      <c r="J27" s="42"/>
    </row>
    <row r="28" spans="2:10" s="1" customFormat="1" ht="19.5" customHeight="1">
      <c r="B28" s="65" t="s">
        <v>45</v>
      </c>
      <c r="C28" s="139" t="s">
        <v>402</v>
      </c>
      <c r="D28" s="139">
        <v>1167</v>
      </c>
      <c r="E28" s="139">
        <v>8</v>
      </c>
      <c r="F28" s="127" t="s">
        <v>397</v>
      </c>
      <c r="G28" s="68">
        <f t="shared" si="0"/>
        <v>9336</v>
      </c>
      <c r="H28" s="141">
        <v>0.06</v>
      </c>
      <c r="I28" s="70">
        <f t="shared" si="1"/>
        <v>560.16</v>
      </c>
      <c r="J28" s="42"/>
    </row>
    <row r="29" spans="2:10" s="1" customFormat="1" ht="19.5" customHeight="1">
      <c r="B29" s="65" t="s">
        <v>191</v>
      </c>
      <c r="C29" s="139" t="s">
        <v>402</v>
      </c>
      <c r="D29" s="139">
        <v>660</v>
      </c>
      <c r="E29" s="139">
        <v>8</v>
      </c>
      <c r="F29" s="127" t="s">
        <v>397</v>
      </c>
      <c r="G29" s="68">
        <f t="shared" si="0"/>
        <v>5280</v>
      </c>
      <c r="H29" s="141">
        <v>0.06</v>
      </c>
      <c r="I29" s="70">
        <f t="shared" si="1"/>
        <v>316.8</v>
      </c>
      <c r="J29" s="42"/>
    </row>
    <row r="30" spans="2:10" s="1" customFormat="1" ht="19.5" customHeight="1">
      <c r="B30" s="65" t="s">
        <v>150</v>
      </c>
      <c r="C30" s="139" t="s">
        <v>402</v>
      </c>
      <c r="D30" s="139">
        <v>7225</v>
      </c>
      <c r="E30" s="139">
        <v>6</v>
      </c>
      <c r="F30" s="127" t="s">
        <v>397</v>
      </c>
      <c r="G30" s="68">
        <f t="shared" si="0"/>
        <v>43350</v>
      </c>
      <c r="H30" s="141">
        <v>0.04</v>
      </c>
      <c r="I30" s="70">
        <f t="shared" si="1"/>
        <v>1734</v>
      </c>
      <c r="J30" s="42"/>
    </row>
    <row r="31" spans="2:10" s="1" customFormat="1" ht="19.5" customHeight="1">
      <c r="B31" s="65" t="s">
        <v>48</v>
      </c>
      <c r="C31" s="139" t="s">
        <v>402</v>
      </c>
      <c r="D31" s="139">
        <v>150</v>
      </c>
      <c r="E31" s="139">
        <v>6</v>
      </c>
      <c r="F31" s="127" t="s">
        <v>397</v>
      </c>
      <c r="G31" s="68">
        <f t="shared" si="0"/>
        <v>900</v>
      </c>
      <c r="H31" s="141">
        <v>0.04</v>
      </c>
      <c r="I31" s="70">
        <f t="shared" si="1"/>
        <v>36</v>
      </c>
      <c r="J31" s="42"/>
    </row>
    <row r="32" spans="2:10" s="1" customFormat="1" ht="19.5" customHeight="1">
      <c r="B32" s="65" t="s">
        <v>122</v>
      </c>
      <c r="C32" s="139" t="s">
        <v>402</v>
      </c>
      <c r="D32" s="139">
        <v>9600</v>
      </c>
      <c r="E32" s="139">
        <v>7</v>
      </c>
      <c r="F32" s="127" t="s">
        <v>397</v>
      </c>
      <c r="G32" s="68">
        <f t="shared" si="0"/>
        <v>67200</v>
      </c>
      <c r="H32" s="141">
        <v>0.04</v>
      </c>
      <c r="I32" s="70">
        <f t="shared" si="1"/>
        <v>2688</v>
      </c>
      <c r="J32" s="42"/>
    </row>
    <row r="33" spans="2:10" s="1" customFormat="1" ht="19.5" customHeight="1">
      <c r="B33" s="65" t="s">
        <v>122</v>
      </c>
      <c r="C33" s="139" t="s">
        <v>402</v>
      </c>
      <c r="D33" s="139">
        <v>9600</v>
      </c>
      <c r="E33" s="139">
        <v>2</v>
      </c>
      <c r="F33" s="127" t="s">
        <v>397</v>
      </c>
      <c r="G33" s="68">
        <f>D33*E33</f>
        <v>19200</v>
      </c>
      <c r="H33" s="141">
        <v>0.06</v>
      </c>
      <c r="I33" s="70">
        <f>G33*H33</f>
        <v>1152</v>
      </c>
      <c r="J33" s="42"/>
    </row>
    <row r="34" spans="2:10" s="1" customFormat="1" ht="19.5" customHeight="1">
      <c r="B34" s="65" t="s">
        <v>147</v>
      </c>
      <c r="C34" s="139" t="s">
        <v>402</v>
      </c>
      <c r="D34" s="139">
        <v>363</v>
      </c>
      <c r="E34" s="139">
        <v>8</v>
      </c>
      <c r="F34" s="127" t="s">
        <v>397</v>
      </c>
      <c r="G34" s="68">
        <f t="shared" si="0"/>
        <v>2904</v>
      </c>
      <c r="H34" s="141">
        <v>0.06</v>
      </c>
      <c r="I34" s="70">
        <f t="shared" si="1"/>
        <v>174.23999999999998</v>
      </c>
      <c r="J34" s="42"/>
    </row>
    <row r="35" spans="2:10" s="1" customFormat="1" ht="19.5" customHeight="1">
      <c r="B35" s="65" t="s">
        <v>516</v>
      </c>
      <c r="C35" s="139" t="s">
        <v>402</v>
      </c>
      <c r="D35" s="139">
        <v>913</v>
      </c>
      <c r="E35" s="139">
        <v>8</v>
      </c>
      <c r="F35" s="127" t="s">
        <v>397</v>
      </c>
      <c r="G35" s="68">
        <f t="shared" si="0"/>
        <v>7304</v>
      </c>
      <c r="H35" s="141">
        <v>0.06</v>
      </c>
      <c r="I35" s="70">
        <f t="shared" si="1"/>
        <v>438.24</v>
      </c>
      <c r="J35" s="42"/>
    </row>
    <row r="36" spans="2:10" s="1" customFormat="1" ht="19.5" customHeight="1">
      <c r="B36" s="65" t="s">
        <v>66</v>
      </c>
      <c r="C36" s="139" t="s">
        <v>402</v>
      </c>
      <c r="D36" s="139">
        <v>733</v>
      </c>
      <c r="E36" s="139">
        <v>8</v>
      </c>
      <c r="F36" s="127" t="s">
        <v>397</v>
      </c>
      <c r="G36" s="68">
        <f t="shared" si="0"/>
        <v>5864</v>
      </c>
      <c r="H36" s="141">
        <v>0.04</v>
      </c>
      <c r="I36" s="70">
        <f t="shared" si="1"/>
        <v>234.56</v>
      </c>
      <c r="J36" s="42"/>
    </row>
    <row r="37" spans="2:10" s="1" customFormat="1" ht="19.5" customHeight="1">
      <c r="B37" s="65" t="s">
        <v>118</v>
      </c>
      <c r="C37" s="139" t="s">
        <v>402</v>
      </c>
      <c r="D37" s="139">
        <v>370</v>
      </c>
      <c r="E37" s="139">
        <v>8</v>
      </c>
      <c r="F37" s="127" t="s">
        <v>397</v>
      </c>
      <c r="G37" s="68">
        <f t="shared" si="0"/>
        <v>2960</v>
      </c>
      <c r="H37" s="141">
        <v>0.04</v>
      </c>
      <c r="I37" s="70">
        <f t="shared" si="1"/>
        <v>118.4</v>
      </c>
      <c r="J37" s="42"/>
    </row>
    <row r="38" spans="2:10" s="1" customFormat="1" ht="19.5" customHeight="1">
      <c r="B38" s="65" t="s">
        <v>123</v>
      </c>
      <c r="C38" s="139" t="s">
        <v>402</v>
      </c>
      <c r="D38" s="139">
        <v>1000</v>
      </c>
      <c r="E38" s="139">
        <v>8</v>
      </c>
      <c r="F38" s="127" t="s">
        <v>397</v>
      </c>
      <c r="G38" s="68">
        <f t="shared" si="0"/>
        <v>8000</v>
      </c>
      <c r="H38" s="141">
        <v>0.06</v>
      </c>
      <c r="I38" s="70">
        <f t="shared" si="1"/>
        <v>480</v>
      </c>
      <c r="J38" s="42"/>
    </row>
    <row r="39" spans="2:10" s="1" customFormat="1" ht="19.5" customHeight="1">
      <c r="B39" s="65" t="s">
        <v>117</v>
      </c>
      <c r="C39" s="139" t="s">
        <v>402</v>
      </c>
      <c r="D39" s="139">
        <v>750</v>
      </c>
      <c r="E39" s="139">
        <v>8</v>
      </c>
      <c r="F39" s="127" t="s">
        <v>397</v>
      </c>
      <c r="G39" s="68">
        <f t="shared" si="0"/>
        <v>6000</v>
      </c>
      <c r="H39" s="141">
        <v>0.04</v>
      </c>
      <c r="I39" s="70">
        <f t="shared" si="1"/>
        <v>240</v>
      </c>
      <c r="J39" s="42"/>
    </row>
    <row r="40" spans="2:10" s="1" customFormat="1" ht="19.5" customHeight="1">
      <c r="B40" s="65" t="s">
        <v>132</v>
      </c>
      <c r="C40" s="139" t="s">
        <v>402</v>
      </c>
      <c r="D40" s="139">
        <v>292</v>
      </c>
      <c r="E40" s="140">
        <v>7</v>
      </c>
      <c r="F40" s="127" t="s">
        <v>398</v>
      </c>
      <c r="G40" s="68">
        <f t="shared" si="0"/>
        <v>2044</v>
      </c>
      <c r="H40" s="141">
        <v>0.04</v>
      </c>
      <c r="I40" s="70">
        <f t="shared" si="1"/>
        <v>81.76</v>
      </c>
      <c r="J40" s="42"/>
    </row>
    <row r="41" spans="2:10" s="1" customFormat="1" ht="19.5" customHeight="1">
      <c r="B41" s="65" t="s">
        <v>4</v>
      </c>
      <c r="C41" s="139" t="s">
        <v>402</v>
      </c>
      <c r="D41" s="139">
        <v>1140</v>
      </c>
      <c r="E41" s="140">
        <v>7</v>
      </c>
      <c r="F41" s="127" t="s">
        <v>398</v>
      </c>
      <c r="G41" s="68">
        <f t="shared" si="0"/>
        <v>7980</v>
      </c>
      <c r="H41" s="141">
        <v>0.04</v>
      </c>
      <c r="I41" s="70">
        <f t="shared" si="1"/>
        <v>319.2</v>
      </c>
      <c r="J41" s="42"/>
    </row>
    <row r="42" spans="2:10" s="1" customFormat="1" ht="19.5" customHeight="1">
      <c r="B42" s="65" t="s">
        <v>146</v>
      </c>
      <c r="C42" s="139" t="s">
        <v>402</v>
      </c>
      <c r="D42" s="139">
        <v>28406</v>
      </c>
      <c r="E42" s="139">
        <v>5</v>
      </c>
      <c r="F42" s="127" t="s">
        <v>398</v>
      </c>
      <c r="G42" s="68">
        <f t="shared" si="0"/>
        <v>142030</v>
      </c>
      <c r="H42" s="141">
        <v>0.04</v>
      </c>
      <c r="I42" s="70">
        <f t="shared" si="1"/>
        <v>5681.2</v>
      </c>
      <c r="J42" s="42"/>
    </row>
    <row r="43" spans="2:10" s="1" customFormat="1" ht="19.5" customHeight="1">
      <c r="B43" s="65" t="s">
        <v>138</v>
      </c>
      <c r="C43" s="139" t="s">
        <v>402</v>
      </c>
      <c r="D43" s="139">
        <v>29640</v>
      </c>
      <c r="E43" s="139">
        <v>7</v>
      </c>
      <c r="F43" s="127" t="s">
        <v>398</v>
      </c>
      <c r="G43" s="68">
        <f t="shared" si="0"/>
        <v>207480</v>
      </c>
      <c r="H43" s="141">
        <v>0.04</v>
      </c>
      <c r="I43" s="70">
        <f t="shared" si="1"/>
        <v>8299.2</v>
      </c>
      <c r="J43" s="42"/>
    </row>
    <row r="44" spans="2:10" s="1" customFormat="1" ht="19.5" customHeight="1">
      <c r="B44" s="65" t="s">
        <v>126</v>
      </c>
      <c r="C44" s="139" t="s">
        <v>402</v>
      </c>
      <c r="D44" s="139">
        <v>342</v>
      </c>
      <c r="E44" s="140">
        <v>7</v>
      </c>
      <c r="F44" s="127" t="s">
        <v>398</v>
      </c>
      <c r="G44" s="68">
        <f t="shared" si="0"/>
        <v>2394</v>
      </c>
      <c r="H44" s="141">
        <v>0.04</v>
      </c>
      <c r="I44" s="70">
        <f t="shared" si="1"/>
        <v>95.76</v>
      </c>
      <c r="J44" s="42"/>
    </row>
    <row r="45" spans="2:10" s="1" customFormat="1" ht="19.5" customHeight="1">
      <c r="B45" s="65" t="s">
        <v>127</v>
      </c>
      <c r="C45" s="139" t="s">
        <v>402</v>
      </c>
      <c r="D45" s="139">
        <v>100</v>
      </c>
      <c r="E45" s="140">
        <v>7</v>
      </c>
      <c r="F45" s="127" t="s">
        <v>398</v>
      </c>
      <c r="G45" s="68">
        <f t="shared" si="0"/>
        <v>700</v>
      </c>
      <c r="H45" s="141">
        <v>0.04</v>
      </c>
      <c r="I45" s="70">
        <f t="shared" si="1"/>
        <v>28</v>
      </c>
      <c r="J45" s="42"/>
    </row>
    <row r="46" spans="2:10" s="1" customFormat="1" ht="19.5" customHeight="1">
      <c r="B46" s="65" t="s">
        <v>128</v>
      </c>
      <c r="C46" s="139" t="s">
        <v>402</v>
      </c>
      <c r="D46" s="139">
        <v>5704</v>
      </c>
      <c r="E46" s="140">
        <v>7</v>
      </c>
      <c r="F46" s="127" t="s">
        <v>398</v>
      </c>
      <c r="G46" s="68">
        <f t="shared" si="0"/>
        <v>39928</v>
      </c>
      <c r="H46" s="141">
        <v>0.04</v>
      </c>
      <c r="I46" s="70">
        <f t="shared" si="1"/>
        <v>1597.1200000000001</v>
      </c>
      <c r="J46" s="42"/>
    </row>
    <row r="47" spans="2:10" s="1" customFormat="1" ht="19.5" customHeight="1">
      <c r="B47" s="65" t="s">
        <v>129</v>
      </c>
      <c r="C47" s="139" t="s">
        <v>402</v>
      </c>
      <c r="D47" s="139">
        <v>4051</v>
      </c>
      <c r="E47" s="140">
        <v>7</v>
      </c>
      <c r="F47" s="127" t="s">
        <v>398</v>
      </c>
      <c r="G47" s="68">
        <f t="shared" si="0"/>
        <v>28357</v>
      </c>
      <c r="H47" s="141">
        <v>0.04</v>
      </c>
      <c r="I47" s="70">
        <f t="shared" si="1"/>
        <v>1134.28</v>
      </c>
      <c r="J47" s="42"/>
    </row>
    <row r="48" spans="2:10" s="1" customFormat="1" ht="19.5" customHeight="1">
      <c r="B48" s="65" t="s">
        <v>264</v>
      </c>
      <c r="C48" s="139" t="s">
        <v>402</v>
      </c>
      <c r="D48" s="139">
        <v>38000</v>
      </c>
      <c r="E48" s="139">
        <v>5</v>
      </c>
      <c r="F48" s="127" t="s">
        <v>398</v>
      </c>
      <c r="G48" s="68">
        <f t="shared" si="0"/>
        <v>190000</v>
      </c>
      <c r="H48" s="141">
        <v>0.04</v>
      </c>
      <c r="I48" s="70">
        <f t="shared" si="1"/>
        <v>7600</v>
      </c>
      <c r="J48" s="42"/>
    </row>
    <row r="49" spans="2:10" s="1" customFormat="1" ht="19.5" customHeight="1">
      <c r="B49" s="65" t="s">
        <v>266</v>
      </c>
      <c r="C49" s="139" t="s">
        <v>402</v>
      </c>
      <c r="D49" s="139">
        <v>2629</v>
      </c>
      <c r="E49" s="139">
        <v>5</v>
      </c>
      <c r="F49" s="127" t="s">
        <v>398</v>
      </c>
      <c r="G49" s="68">
        <f t="shared" si="0"/>
        <v>13145</v>
      </c>
      <c r="H49" s="141">
        <v>0.04</v>
      </c>
      <c r="I49" s="70">
        <f t="shared" si="1"/>
        <v>525.8</v>
      </c>
      <c r="J49" s="42"/>
    </row>
    <row r="50" spans="2:10" s="1" customFormat="1" ht="19.5" customHeight="1">
      <c r="B50" s="65" t="s">
        <v>136</v>
      </c>
      <c r="C50" s="139" t="s">
        <v>402</v>
      </c>
      <c r="D50" s="139">
        <v>15551</v>
      </c>
      <c r="E50" s="139">
        <v>6</v>
      </c>
      <c r="F50" s="127" t="s">
        <v>398</v>
      </c>
      <c r="G50" s="68">
        <f t="shared" si="0"/>
        <v>93306</v>
      </c>
      <c r="H50" s="141">
        <v>0.04</v>
      </c>
      <c r="I50" s="70">
        <f t="shared" si="1"/>
        <v>3732.2400000000002</v>
      </c>
      <c r="J50" s="42"/>
    </row>
    <row r="51" spans="2:10" s="1" customFormat="1" ht="19.5" customHeight="1">
      <c r="B51" s="65" t="s">
        <v>149</v>
      </c>
      <c r="C51" s="139" t="s">
        <v>402</v>
      </c>
      <c r="D51" s="139">
        <v>120</v>
      </c>
      <c r="E51" s="140">
        <v>6</v>
      </c>
      <c r="F51" s="127" t="s">
        <v>398</v>
      </c>
      <c r="G51" s="68">
        <f t="shared" si="0"/>
        <v>720</v>
      </c>
      <c r="H51" s="141">
        <v>0.04</v>
      </c>
      <c r="I51" s="70">
        <f t="shared" si="1"/>
        <v>28.8</v>
      </c>
      <c r="J51" s="42"/>
    </row>
    <row r="52" spans="2:10" s="1" customFormat="1" ht="19.5" customHeight="1">
      <c r="B52" s="65" t="s">
        <v>144</v>
      </c>
      <c r="C52" s="139" t="s">
        <v>402</v>
      </c>
      <c r="D52" s="139">
        <v>8830</v>
      </c>
      <c r="E52" s="139">
        <v>6</v>
      </c>
      <c r="F52" s="127" t="s">
        <v>398</v>
      </c>
      <c r="G52" s="68">
        <f t="shared" si="0"/>
        <v>52980</v>
      </c>
      <c r="H52" s="141">
        <v>0.04</v>
      </c>
      <c r="I52" s="70">
        <f t="shared" si="1"/>
        <v>2119.2</v>
      </c>
      <c r="J52" s="42"/>
    </row>
    <row r="53" spans="2:10" s="1" customFormat="1" ht="19.5" customHeight="1">
      <c r="B53" s="65" t="s">
        <v>34</v>
      </c>
      <c r="C53" s="139" t="s">
        <v>402</v>
      </c>
      <c r="D53" s="139">
        <v>12610</v>
      </c>
      <c r="E53" s="139">
        <v>6</v>
      </c>
      <c r="F53" s="127" t="s">
        <v>398</v>
      </c>
      <c r="G53" s="68">
        <f t="shared" si="0"/>
        <v>75660</v>
      </c>
      <c r="H53" s="141">
        <v>0.04</v>
      </c>
      <c r="I53" s="70">
        <f t="shared" si="1"/>
        <v>3026.4</v>
      </c>
      <c r="J53" s="42"/>
    </row>
    <row r="54" spans="2:10" s="1" customFormat="1" ht="19.5" customHeight="1">
      <c r="B54" s="65" t="s">
        <v>41</v>
      </c>
      <c r="C54" s="139" t="s">
        <v>402</v>
      </c>
      <c r="D54" s="139">
        <v>1050</v>
      </c>
      <c r="E54" s="139">
        <v>6</v>
      </c>
      <c r="F54" s="127" t="s">
        <v>398</v>
      </c>
      <c r="G54" s="68">
        <f t="shared" si="0"/>
        <v>6300</v>
      </c>
      <c r="H54" s="141">
        <v>0.04</v>
      </c>
      <c r="I54" s="70">
        <f t="shared" si="1"/>
        <v>252</v>
      </c>
      <c r="J54" s="42"/>
    </row>
    <row r="55" spans="2:10" s="1" customFormat="1" ht="19.5" customHeight="1">
      <c r="B55" s="65" t="s">
        <v>139</v>
      </c>
      <c r="C55" s="139" t="s">
        <v>402</v>
      </c>
      <c r="D55" s="139">
        <v>140</v>
      </c>
      <c r="E55" s="139">
        <v>6</v>
      </c>
      <c r="F55" s="127" t="s">
        <v>398</v>
      </c>
      <c r="G55" s="68">
        <f t="shared" si="0"/>
        <v>840</v>
      </c>
      <c r="H55" s="141">
        <v>0.04</v>
      </c>
      <c r="I55" s="70">
        <f t="shared" si="1"/>
        <v>33.6</v>
      </c>
      <c r="J55" s="42"/>
    </row>
    <row r="56" spans="2:10" s="1" customFormat="1" ht="19.5" customHeight="1">
      <c r="B56" s="65" t="s">
        <v>47</v>
      </c>
      <c r="C56" s="139" t="s">
        <v>402</v>
      </c>
      <c r="D56" s="139">
        <v>4696</v>
      </c>
      <c r="E56" s="139">
        <v>6</v>
      </c>
      <c r="F56" s="127" t="s">
        <v>398</v>
      </c>
      <c r="G56" s="68">
        <f t="shared" si="0"/>
        <v>28176</v>
      </c>
      <c r="H56" s="141">
        <v>0.04</v>
      </c>
      <c r="I56" s="70">
        <f t="shared" si="1"/>
        <v>1127.04</v>
      </c>
      <c r="J56" s="42"/>
    </row>
    <row r="57" spans="2:10" s="1" customFormat="1" ht="19.5" customHeight="1">
      <c r="B57" s="65" t="s">
        <v>54</v>
      </c>
      <c r="C57" s="139" t="s">
        <v>402</v>
      </c>
      <c r="D57" s="139">
        <v>3747</v>
      </c>
      <c r="E57" s="139">
        <v>6</v>
      </c>
      <c r="F57" s="127" t="s">
        <v>398</v>
      </c>
      <c r="G57" s="68">
        <f t="shared" si="0"/>
        <v>22482</v>
      </c>
      <c r="H57" s="141">
        <v>0.04</v>
      </c>
      <c r="I57" s="70">
        <f t="shared" si="1"/>
        <v>899.28</v>
      </c>
      <c r="J57" s="42"/>
    </row>
    <row r="58" spans="2:10" s="1" customFormat="1" ht="19.5" customHeight="1">
      <c r="B58" s="65" t="s">
        <v>125</v>
      </c>
      <c r="C58" s="139" t="s">
        <v>402</v>
      </c>
      <c r="D58" s="139">
        <v>241</v>
      </c>
      <c r="E58" s="139">
        <v>6</v>
      </c>
      <c r="F58" s="127" t="s">
        <v>398</v>
      </c>
      <c r="G58" s="68">
        <f t="shared" si="0"/>
        <v>1446</v>
      </c>
      <c r="H58" s="141">
        <v>0.04</v>
      </c>
      <c r="I58" s="70">
        <f t="shared" si="1"/>
        <v>57.84</v>
      </c>
      <c r="J58" s="42"/>
    </row>
    <row r="59" spans="2:10" s="1" customFormat="1" ht="19.5" customHeight="1">
      <c r="B59" s="65" t="s">
        <v>148</v>
      </c>
      <c r="C59" s="139" t="s">
        <v>402</v>
      </c>
      <c r="D59" s="139">
        <v>2260</v>
      </c>
      <c r="E59" s="139">
        <v>6</v>
      </c>
      <c r="F59" s="127" t="s">
        <v>398</v>
      </c>
      <c r="G59" s="68">
        <f t="shared" si="0"/>
        <v>13560</v>
      </c>
      <c r="H59" s="141">
        <v>0.04</v>
      </c>
      <c r="I59" s="70">
        <f t="shared" si="1"/>
        <v>542.4</v>
      </c>
      <c r="J59" s="42"/>
    </row>
    <row r="60" spans="2:10" s="1" customFormat="1" ht="19.5" customHeight="1">
      <c r="B60" s="65" t="s">
        <v>214</v>
      </c>
      <c r="C60" s="139" t="s">
        <v>402</v>
      </c>
      <c r="D60" s="139">
        <v>418</v>
      </c>
      <c r="E60" s="139">
        <v>6</v>
      </c>
      <c r="F60" s="127" t="s">
        <v>398</v>
      </c>
      <c r="G60" s="68">
        <f t="shared" si="0"/>
        <v>2508</v>
      </c>
      <c r="H60" s="141">
        <v>0.04</v>
      </c>
      <c r="I60" s="70">
        <f t="shared" si="1"/>
        <v>100.32000000000001</v>
      </c>
      <c r="J60" s="42"/>
    </row>
    <row r="61" spans="2:10" s="1" customFormat="1" ht="19.5" customHeight="1">
      <c r="B61" s="65" t="s">
        <v>143</v>
      </c>
      <c r="C61" s="139" t="s">
        <v>402</v>
      </c>
      <c r="D61" s="139">
        <v>586</v>
      </c>
      <c r="E61" s="139">
        <v>6</v>
      </c>
      <c r="F61" s="127" t="s">
        <v>398</v>
      </c>
      <c r="G61" s="68">
        <f t="shared" si="0"/>
        <v>3516</v>
      </c>
      <c r="H61" s="141">
        <v>0.04</v>
      </c>
      <c r="I61" s="70">
        <f t="shared" si="1"/>
        <v>140.64000000000001</v>
      </c>
      <c r="J61" s="42"/>
    </row>
    <row r="62" spans="2:10" s="1" customFormat="1" ht="19.5" customHeight="1">
      <c r="B62" s="65" t="s">
        <v>154</v>
      </c>
      <c r="C62" s="139" t="s">
        <v>402</v>
      </c>
      <c r="D62" s="139">
        <v>414</v>
      </c>
      <c r="E62" s="140">
        <v>6</v>
      </c>
      <c r="F62" s="127" t="s">
        <v>399</v>
      </c>
      <c r="G62" s="68">
        <f t="shared" si="0"/>
        <v>2484</v>
      </c>
      <c r="H62" s="141">
        <v>0.04</v>
      </c>
      <c r="I62" s="70">
        <f t="shared" si="1"/>
        <v>99.36</v>
      </c>
      <c r="J62" s="42"/>
    </row>
    <row r="63" spans="2:10" s="1" customFormat="1" ht="19.5" customHeight="1">
      <c r="B63" s="65" t="s">
        <v>517</v>
      </c>
      <c r="C63" s="139" t="s">
        <v>402</v>
      </c>
      <c r="D63" s="139">
        <v>200</v>
      </c>
      <c r="E63" s="140">
        <v>6</v>
      </c>
      <c r="F63" s="127" t="s">
        <v>399</v>
      </c>
      <c r="G63" s="68">
        <f t="shared" si="0"/>
        <v>1200</v>
      </c>
      <c r="H63" s="141">
        <v>0.04</v>
      </c>
      <c r="I63" s="70">
        <f t="shared" si="1"/>
        <v>48</v>
      </c>
      <c r="J63" s="42"/>
    </row>
    <row r="64" spans="2:10" s="1" customFormat="1" ht="19.5" customHeight="1">
      <c r="B64" s="65" t="s">
        <v>518</v>
      </c>
      <c r="C64" s="139" t="s">
        <v>402</v>
      </c>
      <c r="D64" s="139">
        <v>2314</v>
      </c>
      <c r="E64" s="140">
        <v>6</v>
      </c>
      <c r="F64" s="127" t="s">
        <v>399</v>
      </c>
      <c r="G64" s="68">
        <f t="shared" si="0"/>
        <v>13884</v>
      </c>
      <c r="H64" s="141">
        <v>0.04</v>
      </c>
      <c r="I64" s="70">
        <f t="shared" si="1"/>
        <v>555.36</v>
      </c>
      <c r="J64" s="42"/>
    </row>
    <row r="65" spans="2:10" s="1" customFormat="1" ht="19.5" customHeight="1">
      <c r="B65" s="65" t="s">
        <v>8</v>
      </c>
      <c r="C65" s="139" t="s">
        <v>402</v>
      </c>
      <c r="D65" s="139">
        <v>80</v>
      </c>
      <c r="E65" s="140">
        <v>6</v>
      </c>
      <c r="F65" s="127" t="s">
        <v>399</v>
      </c>
      <c r="G65" s="68">
        <f t="shared" si="0"/>
        <v>480</v>
      </c>
      <c r="H65" s="141">
        <v>0.04</v>
      </c>
      <c r="I65" s="70">
        <f t="shared" si="1"/>
        <v>19.2</v>
      </c>
      <c r="J65" s="42"/>
    </row>
    <row r="66" spans="2:10" s="1" customFormat="1" ht="19.5" customHeight="1">
      <c r="B66" s="65" t="s">
        <v>519</v>
      </c>
      <c r="C66" s="139" t="s">
        <v>402</v>
      </c>
      <c r="D66" s="139">
        <v>6701</v>
      </c>
      <c r="E66" s="140">
        <v>6</v>
      </c>
      <c r="F66" s="127" t="s">
        <v>399</v>
      </c>
      <c r="G66" s="68">
        <f t="shared" si="0"/>
        <v>40206</v>
      </c>
      <c r="H66" s="141">
        <v>0.04</v>
      </c>
      <c r="I66" s="70">
        <f t="shared" si="1"/>
        <v>1608.24</v>
      </c>
      <c r="J66" s="42"/>
    </row>
    <row r="67" spans="2:10" s="1" customFormat="1" ht="19.5" customHeight="1">
      <c r="B67" s="65" t="s">
        <v>156</v>
      </c>
      <c r="C67" s="139" t="s">
        <v>402</v>
      </c>
      <c r="D67" s="139">
        <v>280</v>
      </c>
      <c r="E67" s="140">
        <v>6</v>
      </c>
      <c r="F67" s="127" t="s">
        <v>399</v>
      </c>
      <c r="G67" s="68">
        <f t="shared" si="0"/>
        <v>1680</v>
      </c>
      <c r="H67" s="141">
        <v>0.04</v>
      </c>
      <c r="I67" s="70">
        <f t="shared" si="1"/>
        <v>67.2</v>
      </c>
      <c r="J67" s="42"/>
    </row>
    <row r="68" spans="2:10" s="1" customFormat="1" ht="19.5" customHeight="1">
      <c r="B68" s="65" t="s">
        <v>152</v>
      </c>
      <c r="C68" s="139" t="s">
        <v>402</v>
      </c>
      <c r="D68" s="139">
        <v>2210</v>
      </c>
      <c r="E68" s="140">
        <v>6</v>
      </c>
      <c r="F68" s="127" t="s">
        <v>399</v>
      </c>
      <c r="G68" s="68">
        <f aca="true" t="shared" si="2" ref="G68:G83">D68*E68</f>
        <v>13260</v>
      </c>
      <c r="H68" s="141">
        <v>0.04</v>
      </c>
      <c r="I68" s="70">
        <f aca="true" t="shared" si="3" ref="I68:I83">G68*H68</f>
        <v>530.4</v>
      </c>
      <c r="J68" s="42"/>
    </row>
    <row r="69" spans="2:10" s="1" customFormat="1" ht="19.5" customHeight="1">
      <c r="B69" s="65" t="s">
        <v>153</v>
      </c>
      <c r="C69" s="139" t="s">
        <v>402</v>
      </c>
      <c r="D69" s="139">
        <v>300</v>
      </c>
      <c r="E69" s="140">
        <v>6</v>
      </c>
      <c r="F69" s="127" t="s">
        <v>399</v>
      </c>
      <c r="G69" s="68">
        <f t="shared" si="2"/>
        <v>1800</v>
      </c>
      <c r="H69" s="141">
        <v>0.04</v>
      </c>
      <c r="I69" s="70">
        <f t="shared" si="3"/>
        <v>72</v>
      </c>
      <c r="J69" s="42"/>
    </row>
    <row r="70" spans="2:10" s="1" customFormat="1" ht="19.5" customHeight="1">
      <c r="B70" s="65" t="s">
        <v>153</v>
      </c>
      <c r="C70" s="139" t="s">
        <v>402</v>
      </c>
      <c r="D70" s="139">
        <v>108</v>
      </c>
      <c r="E70" s="140">
        <v>6</v>
      </c>
      <c r="F70" s="127" t="s">
        <v>399</v>
      </c>
      <c r="G70" s="68">
        <f t="shared" si="2"/>
        <v>648</v>
      </c>
      <c r="H70" s="141">
        <v>0.04</v>
      </c>
      <c r="I70" s="70">
        <f t="shared" si="3"/>
        <v>25.92</v>
      </c>
      <c r="J70" s="42"/>
    </row>
    <row r="71" spans="2:10" s="1" customFormat="1" ht="19.5" customHeight="1">
      <c r="B71" s="65" t="s">
        <v>155</v>
      </c>
      <c r="C71" s="139" t="s">
        <v>402</v>
      </c>
      <c r="D71" s="139">
        <v>465</v>
      </c>
      <c r="E71" s="140">
        <v>6</v>
      </c>
      <c r="F71" s="127" t="s">
        <v>399</v>
      </c>
      <c r="G71" s="68">
        <f t="shared" si="2"/>
        <v>2790</v>
      </c>
      <c r="H71" s="141">
        <v>0.04</v>
      </c>
      <c r="I71" s="70">
        <f t="shared" si="3"/>
        <v>111.60000000000001</v>
      </c>
      <c r="J71" s="42"/>
    </row>
    <row r="72" spans="2:10" s="1" customFormat="1" ht="19.5" customHeight="1">
      <c r="B72" s="65" t="s">
        <v>157</v>
      </c>
      <c r="C72" s="139" t="s">
        <v>402</v>
      </c>
      <c r="D72" s="139">
        <v>550</v>
      </c>
      <c r="E72" s="140">
        <v>6</v>
      </c>
      <c r="F72" s="127" t="s">
        <v>399</v>
      </c>
      <c r="G72" s="68">
        <f t="shared" si="2"/>
        <v>3300</v>
      </c>
      <c r="H72" s="141">
        <v>0.04</v>
      </c>
      <c r="I72" s="70">
        <f t="shared" si="3"/>
        <v>132</v>
      </c>
      <c r="J72" s="42"/>
    </row>
    <row r="73" spans="2:10" s="1" customFormat="1" ht="19.5" customHeight="1">
      <c r="B73" s="65" t="s">
        <v>33</v>
      </c>
      <c r="C73" s="139" t="s">
        <v>402</v>
      </c>
      <c r="D73" s="139">
        <v>175</v>
      </c>
      <c r="E73" s="140">
        <v>6</v>
      </c>
      <c r="F73" s="127" t="s">
        <v>399</v>
      </c>
      <c r="G73" s="68">
        <f t="shared" si="2"/>
        <v>1050</v>
      </c>
      <c r="H73" s="141">
        <v>0.04</v>
      </c>
      <c r="I73" s="70">
        <f t="shared" si="3"/>
        <v>42</v>
      </c>
      <c r="J73" s="42"/>
    </row>
    <row r="74" spans="2:10" s="1" customFormat="1" ht="19.5" customHeight="1">
      <c r="B74" s="65" t="s">
        <v>265</v>
      </c>
      <c r="C74" s="139" t="s">
        <v>402</v>
      </c>
      <c r="D74" s="139">
        <v>3285</v>
      </c>
      <c r="E74" s="140">
        <v>4</v>
      </c>
      <c r="F74" s="127" t="s">
        <v>399</v>
      </c>
      <c r="G74" s="68">
        <f t="shared" si="2"/>
        <v>13140</v>
      </c>
      <c r="H74" s="141">
        <v>0.04</v>
      </c>
      <c r="I74" s="70">
        <f t="shared" si="3"/>
        <v>525.6</v>
      </c>
      <c r="J74" s="42"/>
    </row>
    <row r="75" spans="2:10" s="1" customFormat="1" ht="19.5" customHeight="1">
      <c r="B75" s="65" t="s">
        <v>134</v>
      </c>
      <c r="C75" s="139" t="s">
        <v>402</v>
      </c>
      <c r="D75" s="139">
        <v>1288</v>
      </c>
      <c r="E75" s="140">
        <v>4</v>
      </c>
      <c r="F75" s="127" t="s">
        <v>399</v>
      </c>
      <c r="G75" s="68">
        <f t="shared" si="2"/>
        <v>5152</v>
      </c>
      <c r="H75" s="141">
        <v>0.04</v>
      </c>
      <c r="I75" s="70">
        <f t="shared" si="3"/>
        <v>206.08</v>
      </c>
      <c r="J75" s="42"/>
    </row>
    <row r="76" spans="2:10" s="1" customFormat="1" ht="19.5" customHeight="1">
      <c r="B76" s="65" t="s">
        <v>167</v>
      </c>
      <c r="C76" s="139" t="s">
        <v>402</v>
      </c>
      <c r="D76" s="139">
        <v>1912</v>
      </c>
      <c r="E76" s="140">
        <v>4</v>
      </c>
      <c r="F76" s="127" t="s">
        <v>399</v>
      </c>
      <c r="G76" s="68">
        <f t="shared" si="2"/>
        <v>7648</v>
      </c>
      <c r="H76" s="141">
        <v>0.04</v>
      </c>
      <c r="I76" s="70">
        <f t="shared" si="3"/>
        <v>305.92</v>
      </c>
      <c r="J76" s="42"/>
    </row>
    <row r="77" spans="2:10" s="1" customFormat="1" ht="19.5" customHeight="1">
      <c r="B77" s="65" t="s">
        <v>520</v>
      </c>
      <c r="C77" s="139" t="s">
        <v>402</v>
      </c>
      <c r="D77" s="139">
        <v>1000</v>
      </c>
      <c r="E77" s="140">
        <v>4</v>
      </c>
      <c r="F77" s="127" t="s">
        <v>399</v>
      </c>
      <c r="G77" s="68">
        <f t="shared" si="2"/>
        <v>4000</v>
      </c>
      <c r="H77" s="141">
        <v>0.04</v>
      </c>
      <c r="I77" s="70">
        <f t="shared" si="3"/>
        <v>160</v>
      </c>
      <c r="J77" s="42"/>
    </row>
    <row r="78" spans="2:10" s="1" customFormat="1" ht="19.5" customHeight="1">
      <c r="B78" s="65" t="s">
        <v>263</v>
      </c>
      <c r="C78" s="139" t="s">
        <v>402</v>
      </c>
      <c r="D78" s="139">
        <v>300</v>
      </c>
      <c r="E78" s="140">
        <v>6</v>
      </c>
      <c r="F78" s="127" t="s">
        <v>399</v>
      </c>
      <c r="G78" s="68">
        <f t="shared" si="2"/>
        <v>1800</v>
      </c>
      <c r="H78" s="141">
        <v>0.04</v>
      </c>
      <c r="I78" s="70">
        <f t="shared" si="3"/>
        <v>72</v>
      </c>
      <c r="J78" s="42"/>
    </row>
    <row r="79" spans="2:10" s="1" customFormat="1" ht="19.5" customHeight="1">
      <c r="B79" s="65" t="s">
        <v>521</v>
      </c>
      <c r="C79" s="139" t="s">
        <v>402</v>
      </c>
      <c r="D79" s="139">
        <v>450</v>
      </c>
      <c r="E79" s="140">
        <v>4</v>
      </c>
      <c r="F79" s="127" t="s">
        <v>399</v>
      </c>
      <c r="G79" s="68">
        <f t="shared" si="2"/>
        <v>1800</v>
      </c>
      <c r="H79" s="141">
        <v>0.04</v>
      </c>
      <c r="I79" s="70">
        <f t="shared" si="3"/>
        <v>72</v>
      </c>
      <c r="J79" s="42"/>
    </row>
    <row r="80" spans="2:10" s="1" customFormat="1" ht="19.5" customHeight="1">
      <c r="B80" s="65" t="s">
        <v>57</v>
      </c>
      <c r="C80" s="139" t="s">
        <v>402</v>
      </c>
      <c r="D80" s="139">
        <v>994</v>
      </c>
      <c r="E80" s="140">
        <v>4</v>
      </c>
      <c r="F80" s="127" t="s">
        <v>399</v>
      </c>
      <c r="G80" s="68">
        <f t="shared" si="2"/>
        <v>3976</v>
      </c>
      <c r="H80" s="141">
        <v>0.04</v>
      </c>
      <c r="I80" s="70">
        <f t="shared" si="3"/>
        <v>159.04</v>
      </c>
      <c r="J80" s="42"/>
    </row>
    <row r="81" spans="2:10" s="1" customFormat="1" ht="19.5" customHeight="1">
      <c r="B81" s="65" t="s">
        <v>522</v>
      </c>
      <c r="C81" s="139" t="s">
        <v>402</v>
      </c>
      <c r="D81" s="139">
        <v>2815</v>
      </c>
      <c r="E81" s="140">
        <v>5</v>
      </c>
      <c r="F81" s="127" t="s">
        <v>399</v>
      </c>
      <c r="G81" s="68">
        <f t="shared" si="2"/>
        <v>14075</v>
      </c>
      <c r="H81" s="141">
        <v>0.04</v>
      </c>
      <c r="I81" s="70">
        <f t="shared" si="3"/>
        <v>563</v>
      </c>
      <c r="J81" s="42"/>
    </row>
    <row r="82" spans="2:10" s="1" customFormat="1" ht="19.5" customHeight="1">
      <c r="B82" s="65" t="s">
        <v>523</v>
      </c>
      <c r="C82" s="139" t="s">
        <v>402</v>
      </c>
      <c r="D82" s="139">
        <v>1046</v>
      </c>
      <c r="E82" s="140">
        <v>6</v>
      </c>
      <c r="F82" s="127" t="s">
        <v>399</v>
      </c>
      <c r="G82" s="68">
        <f t="shared" si="2"/>
        <v>6276</v>
      </c>
      <c r="H82" s="141">
        <v>0.04</v>
      </c>
      <c r="I82" s="70">
        <f t="shared" si="3"/>
        <v>251.04</v>
      </c>
      <c r="J82" s="42"/>
    </row>
    <row r="83" spans="2:10" s="1" customFormat="1" ht="19.5" customHeight="1" thickBot="1">
      <c r="B83" s="75" t="s">
        <v>524</v>
      </c>
      <c r="C83" s="139" t="s">
        <v>402</v>
      </c>
      <c r="D83" s="142">
        <v>230</v>
      </c>
      <c r="E83" s="140">
        <v>6</v>
      </c>
      <c r="F83" s="143" t="s">
        <v>399</v>
      </c>
      <c r="G83" s="144">
        <f t="shared" si="2"/>
        <v>1380</v>
      </c>
      <c r="H83" s="141">
        <v>0.04</v>
      </c>
      <c r="I83" s="70">
        <f t="shared" si="3"/>
        <v>55.2</v>
      </c>
      <c r="J83" s="42"/>
    </row>
    <row r="84" spans="2:10" s="1" customFormat="1" ht="19.5" customHeight="1" thickBot="1">
      <c r="B84" s="129" t="s">
        <v>403</v>
      </c>
      <c r="C84" s="145"/>
      <c r="D84" s="145">
        <f>SUM(D4:D83)</f>
        <v>279354</v>
      </c>
      <c r="E84" s="146"/>
      <c r="F84" s="147"/>
      <c r="G84" s="82">
        <f>SUM(G4:G83)</f>
        <v>1719338</v>
      </c>
      <c r="H84" s="148"/>
      <c r="I84" s="126">
        <f>SUM(I4:I83)</f>
        <v>72143.92</v>
      </c>
      <c r="J84" s="42"/>
    </row>
    <row r="85" spans="2:10" s="1" customFormat="1" ht="19.5" customHeight="1" thickBot="1">
      <c r="B85" s="42"/>
      <c r="C85" s="42"/>
      <c r="D85" s="42"/>
      <c r="E85" s="42"/>
      <c r="F85" s="149"/>
      <c r="G85" s="42"/>
      <c r="H85" s="150"/>
      <c r="I85" s="42"/>
      <c r="J85" s="42"/>
    </row>
    <row r="86" spans="2:29" s="1" customFormat="1" ht="19.5" customHeight="1" thickBot="1">
      <c r="B86" s="52" t="s">
        <v>255</v>
      </c>
      <c r="C86" s="151" t="s">
        <v>323</v>
      </c>
      <c r="D86" s="152" t="s">
        <v>411</v>
      </c>
      <c r="E86" s="152" t="s">
        <v>320</v>
      </c>
      <c r="F86" s="152" t="s">
        <v>396</v>
      </c>
      <c r="G86" s="153" t="s">
        <v>412</v>
      </c>
      <c r="H86" s="154" t="s">
        <v>321</v>
      </c>
      <c r="I86" s="155" t="s">
        <v>410</v>
      </c>
      <c r="J86" s="43"/>
      <c r="K86" s="10"/>
      <c r="L86" s="10"/>
      <c r="M86" s="10"/>
      <c r="N86" s="10"/>
      <c r="O86" s="10"/>
      <c r="P86" s="10"/>
      <c r="Q86" s="10"/>
      <c r="R86" s="10"/>
      <c r="S86" s="10"/>
      <c r="T86" s="10"/>
      <c r="U86" s="10"/>
      <c r="V86" s="10"/>
      <c r="W86" s="10"/>
      <c r="X86" s="10"/>
      <c r="Y86" s="10"/>
      <c r="Z86" s="10"/>
      <c r="AA86" s="10"/>
      <c r="AB86" s="10"/>
      <c r="AC86" s="10"/>
    </row>
    <row r="87" spans="2:10" s="1" customFormat="1" ht="19.5" customHeight="1">
      <c r="B87" s="65" t="s">
        <v>158</v>
      </c>
      <c r="C87" s="139" t="s">
        <v>400</v>
      </c>
      <c r="D87" s="139">
        <v>3081</v>
      </c>
      <c r="E87" s="156">
        <v>4</v>
      </c>
      <c r="F87" s="127" t="s">
        <v>401</v>
      </c>
      <c r="G87" s="68">
        <f aca="true" t="shared" si="4" ref="G87:G93">D87*E87</f>
        <v>12324</v>
      </c>
      <c r="H87" s="141">
        <v>0.16</v>
      </c>
      <c r="I87" s="95">
        <f aca="true" t="shared" si="5" ref="I87:I93">G87*H87</f>
        <v>1971.8400000000001</v>
      </c>
      <c r="J87" s="42"/>
    </row>
    <row r="88" spans="2:10" s="1" customFormat="1" ht="19.5" customHeight="1">
      <c r="B88" s="65" t="s">
        <v>198</v>
      </c>
      <c r="C88" s="139" t="s">
        <v>400</v>
      </c>
      <c r="D88" s="139">
        <v>255</v>
      </c>
      <c r="E88" s="156">
        <v>4</v>
      </c>
      <c r="F88" s="127" t="s">
        <v>401</v>
      </c>
      <c r="G88" s="68">
        <f t="shared" si="4"/>
        <v>1020</v>
      </c>
      <c r="H88" s="141">
        <v>0.16</v>
      </c>
      <c r="I88" s="95">
        <f t="shared" si="5"/>
        <v>163.20000000000002</v>
      </c>
      <c r="J88" s="42"/>
    </row>
    <row r="89" spans="2:10" s="1" customFormat="1" ht="19.5" customHeight="1">
      <c r="B89" s="65" t="s">
        <v>199</v>
      </c>
      <c r="C89" s="139" t="s">
        <v>400</v>
      </c>
      <c r="D89" s="139">
        <v>995</v>
      </c>
      <c r="E89" s="156">
        <v>4</v>
      </c>
      <c r="F89" s="127" t="s">
        <v>401</v>
      </c>
      <c r="G89" s="68">
        <f t="shared" si="4"/>
        <v>3980</v>
      </c>
      <c r="H89" s="141">
        <v>0.16</v>
      </c>
      <c r="I89" s="95">
        <f t="shared" si="5"/>
        <v>636.8000000000001</v>
      </c>
      <c r="J89" s="42"/>
    </row>
    <row r="90" spans="2:10" s="1" customFormat="1" ht="19.5" customHeight="1">
      <c r="B90" s="65" t="s">
        <v>473</v>
      </c>
      <c r="C90" s="139" t="s">
        <v>400</v>
      </c>
      <c r="D90" s="139">
        <v>1222</v>
      </c>
      <c r="E90" s="156">
        <v>4</v>
      </c>
      <c r="F90" s="127" t="s">
        <v>401</v>
      </c>
      <c r="G90" s="68">
        <f t="shared" si="4"/>
        <v>4888</v>
      </c>
      <c r="H90" s="141">
        <v>0.16</v>
      </c>
      <c r="I90" s="95">
        <f t="shared" si="5"/>
        <v>782.08</v>
      </c>
      <c r="J90" s="42"/>
    </row>
    <row r="91" spans="2:10" s="1" customFormat="1" ht="19.5" customHeight="1">
      <c r="B91" s="65" t="s">
        <v>70</v>
      </c>
      <c r="C91" s="139" t="s">
        <v>400</v>
      </c>
      <c r="D91" s="139">
        <v>60</v>
      </c>
      <c r="E91" s="156">
        <v>4</v>
      </c>
      <c r="F91" s="127" t="s">
        <v>401</v>
      </c>
      <c r="G91" s="68">
        <f t="shared" si="4"/>
        <v>240</v>
      </c>
      <c r="H91" s="141">
        <v>0.16</v>
      </c>
      <c r="I91" s="95">
        <f t="shared" si="5"/>
        <v>38.4</v>
      </c>
      <c r="J91" s="42"/>
    </row>
    <row r="92" spans="2:10" s="1" customFormat="1" ht="19.5" customHeight="1">
      <c r="B92" s="65" t="s">
        <v>159</v>
      </c>
      <c r="C92" s="139" t="s">
        <v>400</v>
      </c>
      <c r="D92" s="139">
        <v>560</v>
      </c>
      <c r="E92" s="156">
        <v>4</v>
      </c>
      <c r="F92" s="127" t="s">
        <v>401</v>
      </c>
      <c r="G92" s="68">
        <f t="shared" si="4"/>
        <v>2240</v>
      </c>
      <c r="H92" s="141">
        <v>0.16</v>
      </c>
      <c r="I92" s="95">
        <f t="shared" si="5"/>
        <v>358.40000000000003</v>
      </c>
      <c r="J92" s="42"/>
    </row>
    <row r="93" spans="2:10" s="1" customFormat="1" ht="19.5" customHeight="1" thickBot="1">
      <c r="B93" s="157" t="s">
        <v>146</v>
      </c>
      <c r="C93" s="158" t="s">
        <v>400</v>
      </c>
      <c r="D93" s="158">
        <v>5864</v>
      </c>
      <c r="E93" s="156">
        <v>4</v>
      </c>
      <c r="F93" s="127" t="s">
        <v>401</v>
      </c>
      <c r="G93" s="77">
        <f t="shared" si="4"/>
        <v>23456</v>
      </c>
      <c r="H93" s="141">
        <v>0.16</v>
      </c>
      <c r="I93" s="95">
        <f t="shared" si="5"/>
        <v>3752.96</v>
      </c>
      <c r="J93" s="42"/>
    </row>
    <row r="94" spans="2:10" s="1" customFormat="1" ht="19.5" customHeight="1" thickBot="1">
      <c r="B94" s="52" t="s">
        <v>424</v>
      </c>
      <c r="C94" s="159"/>
      <c r="D94" s="159">
        <f>SUM(D87:D93)</f>
        <v>12037</v>
      </c>
      <c r="E94" s="160"/>
      <c r="F94" s="54"/>
      <c r="G94" s="161">
        <f>SUM(G87:G93)</f>
        <v>48148</v>
      </c>
      <c r="H94" s="53"/>
      <c r="I94" s="57">
        <f>SUM(I87:I93)</f>
        <v>7703.68</v>
      </c>
      <c r="J94" s="42"/>
    </row>
    <row r="95" spans="2:10" s="1" customFormat="1" ht="19.5" customHeight="1" thickBot="1">
      <c r="B95" s="42"/>
      <c r="C95" s="42"/>
      <c r="D95" s="42"/>
      <c r="E95" s="42"/>
      <c r="F95" s="149"/>
      <c r="G95" s="42"/>
      <c r="H95" s="42"/>
      <c r="I95" s="42"/>
      <c r="J95" s="42"/>
    </row>
    <row r="96" spans="2:10" s="1" customFormat="1" ht="19.5" customHeight="1" thickBot="1">
      <c r="B96" s="52" t="s">
        <v>405</v>
      </c>
      <c r="C96" s="159"/>
      <c r="D96" s="159">
        <f>D94+D84</f>
        <v>291391</v>
      </c>
      <c r="E96" s="160"/>
      <c r="F96" s="54"/>
      <c r="G96" s="161">
        <f>G94+G84</f>
        <v>1767486</v>
      </c>
      <c r="H96" s="53"/>
      <c r="I96" s="162">
        <f>I94+I84</f>
        <v>79847.6</v>
      </c>
      <c r="J96" s="42"/>
    </row>
    <row r="97" spans="2:10" s="1" customFormat="1" ht="19.5" customHeight="1">
      <c r="B97" s="42"/>
      <c r="C97" s="42"/>
      <c r="D97" s="42"/>
      <c r="E97" s="42"/>
      <c r="F97" s="149"/>
      <c r="G97" s="42"/>
      <c r="H97" s="42"/>
      <c r="I97" s="42"/>
      <c r="J97" s="42"/>
    </row>
    <row r="98" spans="2:10" s="1" customFormat="1" ht="19.5" customHeight="1">
      <c r="B98" s="42"/>
      <c r="C98" s="42"/>
      <c r="D98" s="42"/>
      <c r="E98" s="42"/>
      <c r="F98" s="149"/>
      <c r="G98" s="42"/>
      <c r="H98" s="42"/>
      <c r="I98" s="42"/>
      <c r="J98" s="42"/>
    </row>
    <row r="99" spans="2:10" s="1" customFormat="1" ht="19.5" customHeight="1">
      <c r="B99" s="42"/>
      <c r="C99" s="42"/>
      <c r="D99" s="42"/>
      <c r="E99" s="42"/>
      <c r="F99" s="149"/>
      <c r="G99" s="42"/>
      <c r="H99" s="42"/>
      <c r="I99" s="42"/>
      <c r="J99" s="42"/>
    </row>
    <row r="100" spans="2:10" s="1" customFormat="1" ht="19.5" customHeight="1">
      <c r="B100" s="42"/>
      <c r="C100" s="42"/>
      <c r="D100" s="42"/>
      <c r="E100" s="42"/>
      <c r="F100" s="149"/>
      <c r="G100" s="42"/>
      <c r="H100" s="42"/>
      <c r="I100" s="42"/>
      <c r="J100" s="42"/>
    </row>
    <row r="101" spans="2:10" s="1" customFormat="1" ht="19.5" customHeight="1">
      <c r="B101" s="42"/>
      <c r="C101" s="42"/>
      <c r="D101" s="42"/>
      <c r="E101" s="42"/>
      <c r="F101" s="149"/>
      <c r="G101" s="42"/>
      <c r="H101" s="42"/>
      <c r="I101" s="42"/>
      <c r="J101" s="42"/>
    </row>
    <row r="102" spans="2:10" s="1" customFormat="1" ht="19.5" customHeight="1">
      <c r="B102" s="42"/>
      <c r="C102" s="42"/>
      <c r="D102" s="42"/>
      <c r="E102" s="42"/>
      <c r="F102" s="149"/>
      <c r="G102" s="42"/>
      <c r="H102" s="42"/>
      <c r="I102" s="42"/>
      <c r="J102" s="42"/>
    </row>
    <row r="103" spans="2:10" s="1" customFormat="1" ht="19.5" customHeight="1">
      <c r="B103" s="42"/>
      <c r="C103" s="42"/>
      <c r="D103" s="42"/>
      <c r="E103" s="42"/>
      <c r="F103" s="149"/>
      <c r="G103" s="42"/>
      <c r="H103" s="42"/>
      <c r="I103" s="42"/>
      <c r="J103" s="42"/>
    </row>
    <row r="104" spans="2:10" s="1" customFormat="1" ht="19.5" customHeight="1">
      <c r="B104" s="42"/>
      <c r="C104" s="42"/>
      <c r="D104" s="42"/>
      <c r="E104" s="42"/>
      <c r="F104" s="149"/>
      <c r="G104" s="42"/>
      <c r="H104" s="42"/>
      <c r="I104" s="42"/>
      <c r="J104" s="42"/>
    </row>
    <row r="105" spans="2:10" s="1" customFormat="1" ht="19.5" customHeight="1">
      <c r="B105" s="42"/>
      <c r="C105" s="42"/>
      <c r="D105" s="42"/>
      <c r="E105" s="42"/>
      <c r="F105" s="149"/>
      <c r="G105" s="42"/>
      <c r="H105" s="42"/>
      <c r="I105" s="42"/>
      <c r="J105" s="42"/>
    </row>
    <row r="106" spans="2:10" s="1" customFormat="1" ht="19.5" customHeight="1">
      <c r="B106" s="42"/>
      <c r="C106" s="42"/>
      <c r="D106" s="42"/>
      <c r="E106" s="42"/>
      <c r="F106" s="149"/>
      <c r="G106" s="42"/>
      <c r="H106" s="42"/>
      <c r="I106" s="42"/>
      <c r="J106" s="42"/>
    </row>
    <row r="107" spans="2:10" s="1" customFormat="1" ht="19.5" customHeight="1">
      <c r="B107" s="42"/>
      <c r="C107" s="42"/>
      <c r="D107" s="42"/>
      <c r="E107" s="42"/>
      <c r="F107" s="149"/>
      <c r="G107" s="42"/>
      <c r="H107" s="42"/>
      <c r="I107" s="42"/>
      <c r="J107" s="42"/>
    </row>
    <row r="108" spans="2:10" s="1" customFormat="1" ht="19.5" customHeight="1">
      <c r="B108" s="42"/>
      <c r="C108" s="42"/>
      <c r="D108" s="42"/>
      <c r="E108" s="42"/>
      <c r="F108" s="149"/>
      <c r="G108" s="42"/>
      <c r="H108" s="42"/>
      <c r="I108" s="42"/>
      <c r="J108" s="42"/>
    </row>
    <row r="109" spans="2:10" s="1" customFormat="1" ht="19.5" customHeight="1">
      <c r="B109" s="42"/>
      <c r="C109" s="42"/>
      <c r="D109" s="42"/>
      <c r="E109" s="42"/>
      <c r="F109" s="149"/>
      <c r="G109" s="42"/>
      <c r="H109" s="42"/>
      <c r="I109" s="42"/>
      <c r="J109" s="42"/>
    </row>
    <row r="110" spans="2:10" s="1" customFormat="1" ht="19.5" customHeight="1">
      <c r="B110" s="42"/>
      <c r="C110" s="42"/>
      <c r="D110" s="42"/>
      <c r="E110" s="42"/>
      <c r="F110" s="149"/>
      <c r="G110" s="42"/>
      <c r="H110" s="42"/>
      <c r="I110" s="42"/>
      <c r="J110" s="42"/>
    </row>
    <row r="111" spans="2:10" s="1" customFormat="1" ht="19.5" customHeight="1">
      <c r="B111" s="42"/>
      <c r="C111" s="42"/>
      <c r="D111" s="42"/>
      <c r="E111" s="42"/>
      <c r="F111" s="149"/>
      <c r="G111" s="42"/>
      <c r="H111" s="42"/>
      <c r="I111" s="42"/>
      <c r="J111" s="42"/>
    </row>
    <row r="112" spans="2:10" s="1" customFormat="1" ht="19.5" customHeight="1">
      <c r="B112" s="42"/>
      <c r="C112" s="42"/>
      <c r="D112" s="42"/>
      <c r="E112" s="42"/>
      <c r="F112" s="149"/>
      <c r="G112" s="42"/>
      <c r="H112" s="42"/>
      <c r="I112" s="42"/>
      <c r="J112" s="42"/>
    </row>
    <row r="113" spans="2:10" s="1" customFormat="1" ht="19.5" customHeight="1">
      <c r="B113" s="42"/>
      <c r="C113" s="42"/>
      <c r="D113" s="42"/>
      <c r="E113" s="42"/>
      <c r="F113" s="149"/>
      <c r="G113" s="42"/>
      <c r="H113" s="42"/>
      <c r="I113" s="42"/>
      <c r="J113" s="42"/>
    </row>
    <row r="114" spans="2:10" s="1" customFormat="1" ht="19.5" customHeight="1">
      <c r="B114" s="42"/>
      <c r="C114" s="42"/>
      <c r="D114" s="42"/>
      <c r="E114" s="42"/>
      <c r="F114" s="149"/>
      <c r="G114" s="42"/>
      <c r="H114" s="42"/>
      <c r="I114" s="42"/>
      <c r="J114" s="42"/>
    </row>
    <row r="115" spans="2:10" s="1" customFormat="1" ht="19.5" customHeight="1">
      <c r="B115" s="42"/>
      <c r="C115" s="42"/>
      <c r="D115" s="42"/>
      <c r="E115" s="42"/>
      <c r="F115" s="149"/>
      <c r="G115" s="42"/>
      <c r="H115" s="42"/>
      <c r="I115" s="42"/>
      <c r="J115" s="42"/>
    </row>
    <row r="116" spans="2:10" s="1" customFormat="1" ht="19.5" customHeight="1">
      <c r="B116" s="42"/>
      <c r="C116" s="42"/>
      <c r="D116" s="42"/>
      <c r="E116" s="42"/>
      <c r="F116" s="149"/>
      <c r="G116" s="42"/>
      <c r="H116" s="42"/>
      <c r="I116" s="42"/>
      <c r="J116" s="42"/>
    </row>
    <row r="117" spans="2:10" s="1" customFormat="1" ht="19.5" customHeight="1">
      <c r="B117" s="42"/>
      <c r="C117" s="42"/>
      <c r="D117" s="42"/>
      <c r="E117" s="42"/>
      <c r="F117" s="149"/>
      <c r="G117" s="42"/>
      <c r="H117" s="42"/>
      <c r="I117" s="42"/>
      <c r="J117" s="42"/>
    </row>
    <row r="118" spans="2:10" s="1" customFormat="1" ht="19.5" customHeight="1">
      <c r="B118" s="42"/>
      <c r="C118" s="42"/>
      <c r="D118" s="42"/>
      <c r="E118" s="42"/>
      <c r="F118" s="149"/>
      <c r="G118" s="42"/>
      <c r="H118" s="42"/>
      <c r="I118" s="42"/>
      <c r="J118" s="42"/>
    </row>
    <row r="119" s="1" customFormat="1" ht="19.5" customHeight="1">
      <c r="F119" s="8"/>
    </row>
    <row r="120" s="1" customFormat="1" ht="19.5" customHeight="1">
      <c r="F120" s="8"/>
    </row>
    <row r="121" s="1" customFormat="1" ht="19.5" customHeight="1">
      <c r="F121" s="8"/>
    </row>
    <row r="122" s="1" customFormat="1" ht="19.5" customHeight="1">
      <c r="F122" s="8"/>
    </row>
    <row r="123" s="1" customFormat="1" ht="19.5" customHeight="1">
      <c r="F123" s="8"/>
    </row>
    <row r="124" s="1" customFormat="1" ht="19.5" customHeight="1">
      <c r="F124" s="8"/>
    </row>
    <row r="125" s="1" customFormat="1" ht="19.5" customHeight="1">
      <c r="F125" s="8"/>
    </row>
    <row r="126" s="1" customFormat="1" ht="19.5" customHeight="1">
      <c r="F126" s="8"/>
    </row>
    <row r="127" s="1" customFormat="1" ht="19.5" customHeight="1">
      <c r="F127" s="8"/>
    </row>
    <row r="128" s="1" customFormat="1" ht="19.5" customHeight="1">
      <c r="F128" s="8"/>
    </row>
    <row r="129" s="1" customFormat="1" ht="19.5" customHeight="1">
      <c r="F129" s="8"/>
    </row>
    <row r="130" s="1" customFormat="1" ht="19.5" customHeight="1">
      <c r="F130" s="8"/>
    </row>
    <row r="131" s="1" customFormat="1" ht="19.5" customHeight="1">
      <c r="F131" s="8"/>
    </row>
    <row r="132" s="1" customFormat="1" ht="19.5" customHeight="1">
      <c r="F132" s="8"/>
    </row>
    <row r="133" s="1" customFormat="1" ht="19.5" customHeight="1">
      <c r="F133" s="8"/>
    </row>
    <row r="134" s="1" customFormat="1" ht="19.5" customHeight="1">
      <c r="F134" s="8"/>
    </row>
    <row r="135" s="1" customFormat="1" ht="19.5" customHeight="1">
      <c r="F135" s="8"/>
    </row>
    <row r="136" s="1" customFormat="1" ht="19.5" customHeight="1">
      <c r="F136" s="8"/>
    </row>
    <row r="137" s="1" customFormat="1" ht="19.5" customHeight="1">
      <c r="F137" s="8"/>
    </row>
    <row r="138" s="1" customFormat="1" ht="19.5" customHeight="1">
      <c r="F138" s="8"/>
    </row>
    <row r="139" s="1" customFormat="1" ht="19.5" customHeight="1">
      <c r="F139" s="8"/>
    </row>
    <row r="140" s="1" customFormat="1" ht="19.5" customHeight="1">
      <c r="F140" s="8"/>
    </row>
    <row r="141" s="1" customFormat="1" ht="19.5" customHeight="1">
      <c r="F141" s="8"/>
    </row>
    <row r="142" s="1" customFormat="1" ht="19.5" customHeight="1">
      <c r="F142" s="8"/>
    </row>
    <row r="143" s="1" customFormat="1" ht="19.5" customHeight="1">
      <c r="F143" s="8"/>
    </row>
    <row r="144" s="1" customFormat="1" ht="19.5" customHeight="1">
      <c r="F144" s="8"/>
    </row>
    <row r="145" s="1" customFormat="1" ht="19.5" customHeight="1">
      <c r="F145" s="8"/>
    </row>
    <row r="146" s="1" customFormat="1" ht="19.5" customHeight="1">
      <c r="F146" s="8"/>
    </row>
    <row r="147" s="1" customFormat="1" ht="19.5" customHeight="1">
      <c r="F147" s="8"/>
    </row>
    <row r="148" s="1" customFormat="1" ht="19.5" customHeight="1">
      <c r="F148" s="8"/>
    </row>
    <row r="149" s="1" customFormat="1" ht="19.5" customHeight="1">
      <c r="F149" s="8"/>
    </row>
    <row r="150" s="1" customFormat="1" ht="19.5" customHeight="1">
      <c r="F150" s="8"/>
    </row>
    <row r="151" s="1" customFormat="1" ht="19.5" customHeight="1">
      <c r="F151" s="8"/>
    </row>
    <row r="152" s="1" customFormat="1" ht="19.5" customHeight="1">
      <c r="F152" s="8"/>
    </row>
    <row r="153" s="1" customFormat="1" ht="19.5" customHeight="1">
      <c r="F153" s="8"/>
    </row>
    <row r="154" s="1" customFormat="1" ht="19.5" customHeight="1">
      <c r="F154" s="8"/>
    </row>
    <row r="155" s="1" customFormat="1" ht="19.5" customHeight="1">
      <c r="F155" s="8"/>
    </row>
    <row r="156" s="1" customFormat="1" ht="19.5" customHeight="1">
      <c r="F156" s="8"/>
    </row>
    <row r="157" s="1" customFormat="1" ht="19.5" customHeight="1">
      <c r="F157" s="8"/>
    </row>
    <row r="158" s="1" customFormat="1" ht="19.5" customHeight="1">
      <c r="F158" s="8"/>
    </row>
    <row r="159" s="1" customFormat="1" ht="19.5" customHeight="1">
      <c r="F159" s="8"/>
    </row>
    <row r="160" s="1" customFormat="1" ht="19.5" customHeight="1">
      <c r="F160" s="8"/>
    </row>
    <row r="161" s="1" customFormat="1" ht="19.5" customHeight="1">
      <c r="F161" s="8"/>
    </row>
    <row r="162" s="1" customFormat="1" ht="19.5" customHeight="1">
      <c r="F162" s="8"/>
    </row>
    <row r="163" s="1" customFormat="1" ht="19.5" customHeight="1">
      <c r="F163" s="8"/>
    </row>
    <row r="164" s="1" customFormat="1" ht="19.5" customHeight="1">
      <c r="F164" s="8"/>
    </row>
    <row r="165" s="1" customFormat="1" ht="19.5" customHeight="1">
      <c r="F165" s="8"/>
    </row>
    <row r="166" s="1" customFormat="1" ht="19.5" customHeight="1">
      <c r="F166" s="8"/>
    </row>
    <row r="167" s="1" customFormat="1" ht="19.5" customHeight="1">
      <c r="F167" s="8"/>
    </row>
    <row r="168" s="1" customFormat="1" ht="19.5" customHeight="1">
      <c r="F168" s="8"/>
    </row>
    <row r="169" s="1" customFormat="1" ht="19.5" customHeight="1">
      <c r="F169" s="8"/>
    </row>
    <row r="170" s="1" customFormat="1" ht="19.5" customHeight="1">
      <c r="F170" s="8"/>
    </row>
    <row r="171" s="1" customFormat="1" ht="19.5" customHeight="1">
      <c r="F171" s="8"/>
    </row>
    <row r="172" s="1" customFormat="1" ht="19.5" customHeight="1">
      <c r="F172" s="8"/>
    </row>
    <row r="173" s="1" customFormat="1" ht="19.5" customHeight="1">
      <c r="F173" s="8"/>
    </row>
    <row r="174" s="1" customFormat="1" ht="19.5" customHeight="1">
      <c r="F174" s="8"/>
    </row>
    <row r="175" s="1" customFormat="1" ht="19.5" customHeight="1">
      <c r="F175" s="8"/>
    </row>
    <row r="176" s="1" customFormat="1" ht="19.5" customHeight="1">
      <c r="F176" s="8"/>
    </row>
    <row r="177" s="1" customFormat="1" ht="19.5" customHeight="1">
      <c r="F177" s="8"/>
    </row>
    <row r="178" s="1" customFormat="1" ht="19.5" customHeight="1">
      <c r="F178" s="8"/>
    </row>
    <row r="179" s="1" customFormat="1" ht="19.5" customHeight="1">
      <c r="F179" s="8"/>
    </row>
  </sheetData>
  <sheetProtection/>
  <printOptions/>
  <pageMargins left="0.7480314960629921" right="0.7480314960629921" top="0.984251968503937" bottom="0.984251968503937" header="0" footer="0"/>
  <pageSetup fitToHeight="5" fitToWidth="1" horizontalDpi="600" verticalDpi="600" orientation="landscape" scale="90" r:id="rId1"/>
</worksheet>
</file>

<file path=xl/worksheets/sheet7.xml><?xml version="1.0" encoding="utf-8"?>
<worksheet xmlns="http://schemas.openxmlformats.org/spreadsheetml/2006/main" xmlns:r="http://schemas.openxmlformats.org/officeDocument/2006/relationships">
  <sheetPr>
    <pageSetUpPr fitToPage="1"/>
  </sheetPr>
  <dimension ref="A1:AC29"/>
  <sheetViews>
    <sheetView zoomScalePageLayoutView="0" workbookViewId="0" topLeftCell="A1">
      <selection activeCell="K25" sqref="K25"/>
    </sheetView>
  </sheetViews>
  <sheetFormatPr defaultColWidth="9.00390625" defaultRowHeight="12.75"/>
  <cols>
    <col min="1" max="1" width="2.25390625" style="13" customWidth="1"/>
    <col min="2" max="2" width="45.75390625" style="13" customWidth="1"/>
    <col min="3" max="3" width="11.75390625" style="13" customWidth="1"/>
    <col min="4" max="4" width="9.125" style="13" customWidth="1"/>
    <col min="5" max="5" width="9.125" style="211" customWidth="1"/>
    <col min="6" max="6" width="11.75390625" style="13" customWidth="1"/>
    <col min="7" max="7" width="12.375" style="13" customWidth="1"/>
    <col min="8" max="8" width="16.75390625" style="13" customWidth="1"/>
    <col min="9" max="9" width="18.75390625" style="13" customWidth="1"/>
    <col min="10" max="16384" width="9.125" style="13" customWidth="1"/>
  </cols>
  <sheetData>
    <row r="1" spans="1:9" s="1" customFormat="1" ht="19.5" customHeight="1">
      <c r="A1" s="42"/>
      <c r="B1" s="115" t="s">
        <v>435</v>
      </c>
      <c r="C1" s="135"/>
      <c r="D1" s="136"/>
      <c r="E1" s="207"/>
      <c r="F1" s="137"/>
      <c r="G1" s="42"/>
      <c r="H1" s="42"/>
      <c r="I1" s="42"/>
    </row>
    <row r="2" spans="1:9" s="1" customFormat="1" ht="19.5" customHeight="1" thickBot="1">
      <c r="A2" s="42"/>
      <c r="B2" s="115"/>
      <c r="C2" s="135"/>
      <c r="D2" s="136"/>
      <c r="E2" s="207"/>
      <c r="F2" s="137"/>
      <c r="G2" s="42"/>
      <c r="H2" s="42"/>
      <c r="I2" s="42"/>
    </row>
    <row r="3" spans="1:29" s="1" customFormat="1" ht="19.5" customHeight="1" thickBot="1">
      <c r="A3" s="42"/>
      <c r="B3" s="52" t="s">
        <v>255</v>
      </c>
      <c r="C3" s="151" t="s">
        <v>323</v>
      </c>
      <c r="D3" s="152" t="s">
        <v>411</v>
      </c>
      <c r="E3" s="152" t="s">
        <v>320</v>
      </c>
      <c r="F3" s="152" t="s">
        <v>396</v>
      </c>
      <c r="G3" s="153" t="s">
        <v>412</v>
      </c>
      <c r="H3" s="151" t="s">
        <v>321</v>
      </c>
      <c r="I3" s="155" t="s">
        <v>410</v>
      </c>
      <c r="J3" s="10"/>
      <c r="K3" s="10"/>
      <c r="L3" s="10"/>
      <c r="M3" s="10"/>
      <c r="N3" s="10"/>
      <c r="O3" s="10"/>
      <c r="P3" s="10"/>
      <c r="Q3" s="10"/>
      <c r="R3" s="10"/>
      <c r="S3" s="10"/>
      <c r="T3" s="10"/>
      <c r="U3" s="10"/>
      <c r="V3" s="10"/>
      <c r="W3" s="10"/>
      <c r="X3" s="10"/>
      <c r="Y3" s="10"/>
      <c r="Z3" s="10"/>
      <c r="AA3" s="10"/>
      <c r="AB3" s="10"/>
      <c r="AC3" s="10"/>
    </row>
    <row r="4" spans="1:9" s="1" customFormat="1" ht="19.5" customHeight="1">
      <c r="A4" s="42"/>
      <c r="B4" s="58" t="s">
        <v>116</v>
      </c>
      <c r="C4" s="139"/>
      <c r="D4" s="139">
        <v>2582</v>
      </c>
      <c r="E4" s="139">
        <v>6</v>
      </c>
      <c r="F4" s="66"/>
      <c r="G4" s="66">
        <f>D4*E4</f>
        <v>15492</v>
      </c>
      <c r="H4" s="141">
        <v>0.19</v>
      </c>
      <c r="I4" s="70">
        <f>G4*H4</f>
        <v>2943.48</v>
      </c>
    </row>
    <row r="5" spans="1:9" s="1" customFormat="1" ht="19.5" customHeight="1">
      <c r="A5" s="42"/>
      <c r="B5" s="65" t="s">
        <v>117</v>
      </c>
      <c r="C5" s="139"/>
      <c r="D5" s="139">
        <v>750</v>
      </c>
      <c r="E5" s="139">
        <v>2</v>
      </c>
      <c r="F5" s="66"/>
      <c r="G5" s="66">
        <f aca="true" t="shared" si="0" ref="G5:G25">D5*E5</f>
        <v>1500</v>
      </c>
      <c r="H5" s="141">
        <v>0.19</v>
      </c>
      <c r="I5" s="70">
        <f aca="true" t="shared" si="1" ref="I5:I25">G5*H5</f>
        <v>285</v>
      </c>
    </row>
    <row r="6" spans="1:9" s="1" customFormat="1" ht="19.5" customHeight="1">
      <c r="A6" s="42"/>
      <c r="B6" s="65" t="s">
        <v>472</v>
      </c>
      <c r="C6" s="139"/>
      <c r="D6" s="139">
        <v>200</v>
      </c>
      <c r="E6" s="139">
        <v>6</v>
      </c>
      <c r="F6" s="66"/>
      <c r="G6" s="66">
        <f t="shared" si="0"/>
        <v>1200</v>
      </c>
      <c r="H6" s="141">
        <v>0.19</v>
      </c>
      <c r="I6" s="70">
        <f t="shared" si="1"/>
        <v>228</v>
      </c>
    </row>
    <row r="7" spans="1:9" s="1" customFormat="1" ht="19.5" customHeight="1">
      <c r="A7" s="42"/>
      <c r="B7" s="65" t="s">
        <v>118</v>
      </c>
      <c r="C7" s="139"/>
      <c r="D7" s="139">
        <v>370</v>
      </c>
      <c r="E7" s="139">
        <v>2</v>
      </c>
      <c r="F7" s="66"/>
      <c r="G7" s="66">
        <f t="shared" si="0"/>
        <v>740</v>
      </c>
      <c r="H7" s="141">
        <v>0.19</v>
      </c>
      <c r="I7" s="70">
        <f t="shared" si="1"/>
        <v>140.6</v>
      </c>
    </row>
    <row r="8" spans="1:9" s="1" customFormat="1" ht="19.5" customHeight="1">
      <c r="A8" s="42"/>
      <c r="B8" s="65" t="s">
        <v>119</v>
      </c>
      <c r="C8" s="139"/>
      <c r="D8" s="139">
        <v>3434</v>
      </c>
      <c r="E8" s="139">
        <v>6</v>
      </c>
      <c r="F8" s="66"/>
      <c r="G8" s="66">
        <f t="shared" si="0"/>
        <v>20604</v>
      </c>
      <c r="H8" s="141">
        <v>0.19</v>
      </c>
      <c r="I8" s="70">
        <f t="shared" si="1"/>
        <v>3914.76</v>
      </c>
    </row>
    <row r="9" spans="1:9" s="1" customFormat="1" ht="19.5" customHeight="1">
      <c r="A9" s="42"/>
      <c r="B9" s="65" t="s">
        <v>120</v>
      </c>
      <c r="C9" s="139"/>
      <c r="D9" s="139">
        <v>1094</v>
      </c>
      <c r="E9" s="139">
        <v>6</v>
      </c>
      <c r="F9" s="66"/>
      <c r="G9" s="66">
        <f t="shared" si="0"/>
        <v>6564</v>
      </c>
      <c r="H9" s="141">
        <v>0.19</v>
      </c>
      <c r="I9" s="70">
        <f t="shared" si="1"/>
        <v>1247.16</v>
      </c>
    </row>
    <row r="10" spans="1:12" s="1" customFormat="1" ht="19.5" customHeight="1">
      <c r="A10" s="42"/>
      <c r="B10" s="65" t="s">
        <v>121</v>
      </c>
      <c r="C10" s="139"/>
      <c r="D10" s="139">
        <v>5800</v>
      </c>
      <c r="E10" s="139">
        <v>4</v>
      </c>
      <c r="F10" s="66"/>
      <c r="G10" s="66">
        <f t="shared" si="0"/>
        <v>23200</v>
      </c>
      <c r="H10" s="141">
        <v>0.19</v>
      </c>
      <c r="I10" s="70">
        <f t="shared" si="1"/>
        <v>4408</v>
      </c>
      <c r="L10" s="42"/>
    </row>
    <row r="11" spans="1:9" s="1" customFormat="1" ht="19.5" customHeight="1">
      <c r="A11" s="42"/>
      <c r="B11" s="65" t="s">
        <v>122</v>
      </c>
      <c r="C11" s="139"/>
      <c r="D11" s="139">
        <v>3200</v>
      </c>
      <c r="E11" s="139">
        <v>1</v>
      </c>
      <c r="F11" s="66"/>
      <c r="G11" s="66">
        <f t="shared" si="0"/>
        <v>3200</v>
      </c>
      <c r="H11" s="141">
        <v>0.19</v>
      </c>
      <c r="I11" s="70">
        <f t="shared" si="1"/>
        <v>608</v>
      </c>
    </row>
    <row r="12" spans="1:9" s="1" customFormat="1" ht="19.5" customHeight="1">
      <c r="A12" s="42"/>
      <c r="B12" s="65" t="s">
        <v>123</v>
      </c>
      <c r="C12" s="139"/>
      <c r="D12" s="139">
        <v>1000</v>
      </c>
      <c r="E12" s="139">
        <v>1</v>
      </c>
      <c r="F12" s="66"/>
      <c r="G12" s="66">
        <f t="shared" si="0"/>
        <v>1000</v>
      </c>
      <c r="H12" s="141">
        <v>0.19</v>
      </c>
      <c r="I12" s="70">
        <f t="shared" si="1"/>
        <v>190</v>
      </c>
    </row>
    <row r="13" spans="1:9" s="1" customFormat="1" ht="19.5" customHeight="1">
      <c r="A13" s="42"/>
      <c r="B13" s="65" t="s">
        <v>124</v>
      </c>
      <c r="C13" s="139"/>
      <c r="D13" s="139">
        <v>1100</v>
      </c>
      <c r="E13" s="139">
        <v>2</v>
      </c>
      <c r="F13" s="66"/>
      <c r="G13" s="66">
        <f t="shared" si="0"/>
        <v>2200</v>
      </c>
      <c r="H13" s="141">
        <v>0.19</v>
      </c>
      <c r="I13" s="70">
        <f t="shared" si="1"/>
        <v>418</v>
      </c>
    </row>
    <row r="14" spans="1:9" s="1" customFormat="1" ht="19.5" customHeight="1">
      <c r="A14" s="42"/>
      <c r="B14" s="65" t="s">
        <v>10</v>
      </c>
      <c r="C14" s="139"/>
      <c r="D14" s="139">
        <v>2244</v>
      </c>
      <c r="E14" s="139">
        <v>2</v>
      </c>
      <c r="F14" s="66"/>
      <c r="G14" s="66">
        <f t="shared" si="0"/>
        <v>4488</v>
      </c>
      <c r="H14" s="141">
        <v>0.19</v>
      </c>
      <c r="I14" s="70">
        <f t="shared" si="1"/>
        <v>852.72</v>
      </c>
    </row>
    <row r="15" spans="1:9" s="1" customFormat="1" ht="19.5" customHeight="1">
      <c r="A15" s="42"/>
      <c r="B15" s="65" t="s">
        <v>130</v>
      </c>
      <c r="C15" s="139"/>
      <c r="D15" s="139">
        <v>1440</v>
      </c>
      <c r="E15" s="139">
        <v>2</v>
      </c>
      <c r="F15" s="66"/>
      <c r="G15" s="66">
        <f t="shared" si="0"/>
        <v>2880</v>
      </c>
      <c r="H15" s="141">
        <v>0.19</v>
      </c>
      <c r="I15" s="70">
        <f t="shared" si="1"/>
        <v>547.2</v>
      </c>
    </row>
    <row r="16" spans="1:9" s="1" customFormat="1" ht="19.5" customHeight="1">
      <c r="A16" s="42"/>
      <c r="B16" s="65" t="s">
        <v>131</v>
      </c>
      <c r="C16" s="139"/>
      <c r="D16" s="139">
        <v>1640</v>
      </c>
      <c r="E16" s="139">
        <v>2</v>
      </c>
      <c r="F16" s="66"/>
      <c r="G16" s="66">
        <f t="shared" si="0"/>
        <v>3280</v>
      </c>
      <c r="H16" s="141">
        <v>0.19</v>
      </c>
      <c r="I16" s="70">
        <f t="shared" si="1"/>
        <v>623.2</v>
      </c>
    </row>
    <row r="17" spans="1:9" s="1" customFormat="1" ht="19.5" customHeight="1">
      <c r="A17" s="42"/>
      <c r="B17" s="65" t="s">
        <v>137</v>
      </c>
      <c r="C17" s="139"/>
      <c r="D17" s="139">
        <v>5473</v>
      </c>
      <c r="E17" s="139">
        <v>2</v>
      </c>
      <c r="F17" s="66"/>
      <c r="G17" s="66">
        <f t="shared" si="0"/>
        <v>10946</v>
      </c>
      <c r="H17" s="141">
        <v>0.19</v>
      </c>
      <c r="I17" s="70">
        <f t="shared" si="1"/>
        <v>2079.7400000000002</v>
      </c>
    </row>
    <row r="18" spans="1:9" s="1" customFormat="1" ht="19.5" customHeight="1">
      <c r="A18" s="42"/>
      <c r="B18" s="65" t="s">
        <v>138</v>
      </c>
      <c r="C18" s="68"/>
      <c r="D18" s="68">
        <v>9880</v>
      </c>
      <c r="E18" s="139">
        <v>2</v>
      </c>
      <c r="F18" s="66"/>
      <c r="G18" s="66">
        <f t="shared" si="0"/>
        <v>19760</v>
      </c>
      <c r="H18" s="141">
        <v>0.19</v>
      </c>
      <c r="I18" s="70">
        <f t="shared" si="1"/>
        <v>3754.4</v>
      </c>
    </row>
    <row r="19" spans="1:9" s="1" customFormat="1" ht="19.5" customHeight="1">
      <c r="A19" s="42"/>
      <c r="B19" s="65" t="s">
        <v>45</v>
      </c>
      <c r="C19" s="139"/>
      <c r="D19" s="139">
        <v>1167</v>
      </c>
      <c r="E19" s="139">
        <v>2</v>
      </c>
      <c r="F19" s="66"/>
      <c r="G19" s="66">
        <f t="shared" si="0"/>
        <v>2334</v>
      </c>
      <c r="H19" s="141">
        <v>0.19</v>
      </c>
      <c r="I19" s="70">
        <f t="shared" si="1"/>
        <v>443.46</v>
      </c>
    </row>
    <row r="20" spans="1:9" s="1" customFormat="1" ht="19.5" customHeight="1">
      <c r="A20" s="42"/>
      <c r="B20" s="65" t="s">
        <v>191</v>
      </c>
      <c r="C20" s="139"/>
      <c r="D20" s="139">
        <v>660</v>
      </c>
      <c r="E20" s="139">
        <v>2</v>
      </c>
      <c r="F20" s="66"/>
      <c r="G20" s="66">
        <f t="shared" si="0"/>
        <v>1320</v>
      </c>
      <c r="H20" s="141">
        <v>0.19</v>
      </c>
      <c r="I20" s="70">
        <f t="shared" si="1"/>
        <v>250.8</v>
      </c>
    </row>
    <row r="21" spans="1:9" s="1" customFormat="1" ht="19.5" customHeight="1">
      <c r="A21" s="42"/>
      <c r="B21" s="65" t="s">
        <v>140</v>
      </c>
      <c r="C21" s="139"/>
      <c r="D21" s="139">
        <v>3639</v>
      </c>
      <c r="E21" s="139">
        <v>2</v>
      </c>
      <c r="F21" s="66"/>
      <c r="G21" s="66">
        <f t="shared" si="0"/>
        <v>7278</v>
      </c>
      <c r="H21" s="141">
        <v>0.19</v>
      </c>
      <c r="I21" s="70">
        <f t="shared" si="1"/>
        <v>1382.82</v>
      </c>
    </row>
    <row r="22" spans="1:9" s="1" customFormat="1" ht="19.5" customHeight="1">
      <c r="A22" s="42"/>
      <c r="B22" s="65" t="s">
        <v>175</v>
      </c>
      <c r="C22" s="139"/>
      <c r="D22" s="139">
        <v>5021</v>
      </c>
      <c r="E22" s="139">
        <v>2</v>
      </c>
      <c r="F22" s="66"/>
      <c r="G22" s="66">
        <f t="shared" si="0"/>
        <v>10042</v>
      </c>
      <c r="H22" s="141">
        <v>0.19</v>
      </c>
      <c r="I22" s="70">
        <f t="shared" si="1"/>
        <v>1907.98</v>
      </c>
    </row>
    <row r="23" spans="1:9" s="1" customFormat="1" ht="19.5" customHeight="1">
      <c r="A23" s="42"/>
      <c r="B23" s="65" t="s">
        <v>142</v>
      </c>
      <c r="C23" s="68"/>
      <c r="D23" s="68">
        <v>1312</v>
      </c>
      <c r="E23" s="139">
        <v>1</v>
      </c>
      <c r="F23" s="66"/>
      <c r="G23" s="66">
        <f t="shared" si="0"/>
        <v>1312</v>
      </c>
      <c r="H23" s="141">
        <v>0.19</v>
      </c>
      <c r="I23" s="70">
        <f t="shared" si="1"/>
        <v>249.28</v>
      </c>
    </row>
    <row r="24" spans="1:9" s="1" customFormat="1" ht="19.5" customHeight="1">
      <c r="A24" s="42"/>
      <c r="B24" s="65" t="s">
        <v>32</v>
      </c>
      <c r="C24" s="68"/>
      <c r="D24" s="68">
        <v>2618</v>
      </c>
      <c r="E24" s="139">
        <v>1</v>
      </c>
      <c r="F24" s="66"/>
      <c r="G24" s="66">
        <f t="shared" si="0"/>
        <v>2618</v>
      </c>
      <c r="H24" s="141">
        <v>0.19</v>
      </c>
      <c r="I24" s="70">
        <f t="shared" si="1"/>
        <v>497.42</v>
      </c>
    </row>
    <row r="25" spans="1:9" s="1" customFormat="1" ht="19.5" customHeight="1" thickBot="1">
      <c r="A25" s="42"/>
      <c r="B25" s="75" t="s">
        <v>146</v>
      </c>
      <c r="C25" s="144"/>
      <c r="D25" s="144">
        <v>6851</v>
      </c>
      <c r="E25" s="139">
        <v>0.5</v>
      </c>
      <c r="F25" s="200"/>
      <c r="G25" s="200">
        <f t="shared" si="0"/>
        <v>3425.5</v>
      </c>
      <c r="H25" s="141">
        <v>0.19</v>
      </c>
      <c r="I25" s="201">
        <f t="shared" si="1"/>
        <v>650.845</v>
      </c>
    </row>
    <row r="26" spans="1:9" s="1" customFormat="1" ht="19.5" customHeight="1" thickBot="1">
      <c r="A26" s="42"/>
      <c r="B26" s="129" t="s">
        <v>420</v>
      </c>
      <c r="C26" s="106"/>
      <c r="D26" s="164">
        <f>SUM(D19:D25)</f>
        <v>21268</v>
      </c>
      <c r="E26" s="208"/>
      <c r="F26" s="166"/>
      <c r="G26" s="129">
        <f>SUM(G4:G25)</f>
        <v>145383.5</v>
      </c>
      <c r="H26" s="166"/>
      <c r="I26" s="126">
        <f>SUM(I4:I25)</f>
        <v>27622.864999999998</v>
      </c>
    </row>
    <row r="27" spans="1:9" s="1" customFormat="1" ht="19.5" customHeight="1">
      <c r="A27" s="42"/>
      <c r="B27" s="44"/>
      <c r="C27" s="131"/>
      <c r="D27" s="131"/>
      <c r="E27" s="209"/>
      <c r="F27" s="43"/>
      <c r="G27" s="44"/>
      <c r="H27" s="43"/>
      <c r="I27" s="203"/>
    </row>
    <row r="28" spans="1:9" s="1" customFormat="1" ht="19.5" customHeight="1">
      <c r="A28" s="42"/>
      <c r="B28" s="44"/>
      <c r="C28" s="131"/>
      <c r="D28" s="131"/>
      <c r="E28" s="209"/>
      <c r="F28" s="43"/>
      <c r="G28" s="44"/>
      <c r="H28" s="43"/>
      <c r="I28" s="203"/>
    </row>
    <row r="29" spans="1:9" ht="14.25">
      <c r="A29" s="42"/>
      <c r="B29" s="42"/>
      <c r="C29" s="42"/>
      <c r="D29" s="42"/>
      <c r="E29" s="210"/>
      <c r="F29" s="42"/>
      <c r="G29" s="42"/>
      <c r="H29" s="42"/>
      <c r="I29" s="42"/>
    </row>
  </sheetData>
  <sheetProtection/>
  <printOptions/>
  <pageMargins left="0.7480314960629921" right="0.7480314960629921" top="0.9448818897637796" bottom="0.15748031496062992" header="0" footer="0"/>
  <pageSetup fitToHeight="1" fitToWidth="1" horizontalDpi="600" verticalDpi="600" orientation="landscape" scale="89" r:id="rId1"/>
</worksheet>
</file>

<file path=xl/worksheets/sheet8.xml><?xml version="1.0" encoding="utf-8"?>
<worksheet xmlns="http://schemas.openxmlformats.org/spreadsheetml/2006/main" xmlns:r="http://schemas.openxmlformats.org/officeDocument/2006/relationships">
  <sheetPr>
    <pageSetUpPr fitToPage="1"/>
  </sheetPr>
  <dimension ref="B1:M120"/>
  <sheetViews>
    <sheetView workbookViewId="0" topLeftCell="B1">
      <selection activeCell="Q18" sqref="Q18"/>
    </sheetView>
  </sheetViews>
  <sheetFormatPr defaultColWidth="9.00390625" defaultRowHeight="12.75"/>
  <cols>
    <col min="1" max="1" width="2.25390625" style="13" customWidth="1"/>
    <col min="2" max="2" width="47.125" style="13" customWidth="1"/>
    <col min="3" max="3" width="6.75390625" style="13" customWidth="1"/>
    <col min="4" max="4" width="6.875" style="13" customWidth="1"/>
    <col min="5" max="5" width="11.125" style="35" customWidth="1"/>
    <col min="6" max="6" width="9.625" style="13" customWidth="1"/>
    <col min="7" max="7" width="6.375" style="13" customWidth="1"/>
    <col min="8" max="9" width="8.125" style="13" customWidth="1"/>
    <col min="10" max="10" width="6.75390625" style="13" customWidth="1"/>
    <col min="11" max="11" width="7.75390625" style="13" customWidth="1"/>
    <col min="12" max="12" width="8.00390625" style="13" customWidth="1"/>
    <col min="13" max="13" width="14.75390625" style="41" customWidth="1"/>
    <col min="14" max="16" width="9.125" style="13" customWidth="1"/>
    <col min="17" max="16384" width="9.125" style="13" customWidth="1"/>
  </cols>
  <sheetData>
    <row r="1" spans="2:13" s="1" customFormat="1" ht="19.5" customHeight="1">
      <c r="B1" s="3" t="s">
        <v>436</v>
      </c>
      <c r="C1" s="20"/>
      <c r="D1" s="21"/>
      <c r="E1" s="22"/>
      <c r="F1" s="21"/>
      <c r="G1" s="21"/>
      <c r="H1" s="21"/>
      <c r="I1" s="23"/>
      <c r="J1" s="20"/>
      <c r="K1" s="20"/>
      <c r="M1" s="12"/>
    </row>
    <row r="2" spans="2:13" s="1" customFormat="1" ht="19.5" customHeight="1" thickBot="1">
      <c r="B2" s="3"/>
      <c r="C2" s="20"/>
      <c r="D2" s="204"/>
      <c r="E2" s="22"/>
      <c r="F2" s="21"/>
      <c r="G2" s="21"/>
      <c r="H2" s="21"/>
      <c r="I2" s="23"/>
      <c r="J2" s="20"/>
      <c r="K2" s="20"/>
      <c r="M2" s="12"/>
    </row>
    <row r="3" spans="2:13" s="1" customFormat="1" ht="19.5" customHeight="1" thickBot="1">
      <c r="B3" s="24"/>
      <c r="C3" s="25"/>
      <c r="D3" s="343" t="s">
        <v>438</v>
      </c>
      <c r="E3" s="344"/>
      <c r="F3" s="345"/>
      <c r="G3" s="346" t="s">
        <v>254</v>
      </c>
      <c r="H3" s="347"/>
      <c r="I3" s="348"/>
      <c r="J3" s="346" t="s">
        <v>269</v>
      </c>
      <c r="K3" s="347"/>
      <c r="L3" s="347"/>
      <c r="M3" s="37" t="s">
        <v>395</v>
      </c>
    </row>
    <row r="4" spans="2:13" s="1" customFormat="1" ht="21.75" customHeight="1" thickBot="1">
      <c r="B4" s="5" t="s">
        <v>78</v>
      </c>
      <c r="C4" s="349" t="s">
        <v>0</v>
      </c>
      <c r="D4" s="351" t="s">
        <v>390</v>
      </c>
      <c r="E4" s="357" t="s">
        <v>413</v>
      </c>
      <c r="F4" s="361" t="s">
        <v>414</v>
      </c>
      <c r="G4" s="351" t="s">
        <v>390</v>
      </c>
      <c r="H4" s="359" t="s">
        <v>413</v>
      </c>
      <c r="I4" s="361" t="s">
        <v>414</v>
      </c>
      <c r="J4" s="351" t="s">
        <v>390</v>
      </c>
      <c r="K4" s="359" t="s">
        <v>413</v>
      </c>
      <c r="L4" s="353" t="s">
        <v>414</v>
      </c>
      <c r="M4" s="355" t="s">
        <v>410</v>
      </c>
    </row>
    <row r="5" spans="2:13" s="1" customFormat="1" ht="21.75" customHeight="1" thickBot="1">
      <c r="B5" s="25" t="s">
        <v>391</v>
      </c>
      <c r="C5" s="350"/>
      <c r="D5" s="352"/>
      <c r="E5" s="358"/>
      <c r="F5" s="362"/>
      <c r="G5" s="352"/>
      <c r="H5" s="360"/>
      <c r="I5" s="362"/>
      <c r="J5" s="352"/>
      <c r="K5" s="360"/>
      <c r="L5" s="354"/>
      <c r="M5" s="356"/>
    </row>
    <row r="6" spans="2:13" s="1" customFormat="1" ht="19.5" customHeight="1">
      <c r="B6" s="14" t="s">
        <v>206</v>
      </c>
      <c r="C6" s="16">
        <v>150</v>
      </c>
      <c r="D6" s="16">
        <v>3</v>
      </c>
      <c r="E6" s="26">
        <v>3.35</v>
      </c>
      <c r="F6" s="27">
        <f>C6*D6</f>
        <v>450</v>
      </c>
      <c r="G6" s="16">
        <v>3</v>
      </c>
      <c r="H6" s="28">
        <v>1.675</v>
      </c>
      <c r="I6" s="9">
        <f>C6*G6</f>
        <v>450</v>
      </c>
      <c r="J6" s="16">
        <v>3</v>
      </c>
      <c r="K6" s="28">
        <v>3.32</v>
      </c>
      <c r="L6" s="29">
        <f>C6*J6</f>
        <v>450</v>
      </c>
      <c r="M6" s="38">
        <f>E6*F6+H6*I6+K6*L6</f>
        <v>3755.25</v>
      </c>
    </row>
    <row r="7" spans="2:13" s="1" customFormat="1" ht="19.5" customHeight="1">
      <c r="B7" s="15" t="s">
        <v>392</v>
      </c>
      <c r="C7" s="17">
        <v>30</v>
      </c>
      <c r="D7" s="16">
        <v>3</v>
      </c>
      <c r="E7" s="26">
        <v>3.35</v>
      </c>
      <c r="F7" s="30">
        <f aca="true" t="shared" si="0" ref="F7:F49">C7*D7</f>
        <v>90</v>
      </c>
      <c r="G7" s="16">
        <v>3</v>
      </c>
      <c r="H7" s="28">
        <v>1.675</v>
      </c>
      <c r="I7" s="4">
        <f aca="true" t="shared" si="1" ref="I7:I51">C7*G7</f>
        <v>90</v>
      </c>
      <c r="J7" s="16">
        <v>3</v>
      </c>
      <c r="K7" s="28">
        <v>3.32</v>
      </c>
      <c r="L7" s="29">
        <f aca="true" t="shared" si="2" ref="L7:L51">C7*J7</f>
        <v>90</v>
      </c>
      <c r="M7" s="39">
        <f aca="true" t="shared" si="3" ref="M7:M63">E7*F7+H7*I7+K7*L7</f>
        <v>751.05</v>
      </c>
    </row>
    <row r="8" spans="2:13" s="1" customFormat="1" ht="19.5" customHeight="1">
      <c r="B8" s="15" t="s">
        <v>465</v>
      </c>
      <c r="C8" s="17">
        <v>20</v>
      </c>
      <c r="D8" s="16">
        <v>3</v>
      </c>
      <c r="E8" s="26">
        <v>3.35</v>
      </c>
      <c r="F8" s="30">
        <f t="shared" si="0"/>
        <v>60</v>
      </c>
      <c r="G8" s="16">
        <v>3</v>
      </c>
      <c r="H8" s="28">
        <v>1.675</v>
      </c>
      <c r="I8" s="4">
        <f t="shared" si="1"/>
        <v>60</v>
      </c>
      <c r="J8" s="16">
        <v>3</v>
      </c>
      <c r="K8" s="28">
        <v>3.32</v>
      </c>
      <c r="L8" s="29">
        <f t="shared" si="2"/>
        <v>60</v>
      </c>
      <c r="M8" s="39">
        <f t="shared" si="3"/>
        <v>500.7</v>
      </c>
    </row>
    <row r="9" spans="2:13" s="1" customFormat="1" ht="19.5" customHeight="1">
      <c r="B9" s="15" t="s">
        <v>393</v>
      </c>
      <c r="C9" s="17">
        <v>45</v>
      </c>
      <c r="D9" s="16">
        <v>3</v>
      </c>
      <c r="E9" s="26">
        <v>3.35</v>
      </c>
      <c r="F9" s="30">
        <f t="shared" si="0"/>
        <v>135</v>
      </c>
      <c r="G9" s="16">
        <v>3</v>
      </c>
      <c r="H9" s="28">
        <v>1.675</v>
      </c>
      <c r="I9" s="4">
        <f t="shared" si="1"/>
        <v>135</v>
      </c>
      <c r="J9" s="16">
        <v>3</v>
      </c>
      <c r="K9" s="28">
        <v>3.32</v>
      </c>
      <c r="L9" s="29">
        <f t="shared" si="2"/>
        <v>135</v>
      </c>
      <c r="M9" s="39">
        <f t="shared" si="3"/>
        <v>1126.575</v>
      </c>
    </row>
    <row r="10" spans="2:13" s="1" customFormat="1" ht="19.5" customHeight="1">
      <c r="B10" s="15" t="s">
        <v>207</v>
      </c>
      <c r="C10" s="17">
        <v>165</v>
      </c>
      <c r="D10" s="16">
        <v>3</v>
      </c>
      <c r="E10" s="26">
        <v>3.35</v>
      </c>
      <c r="F10" s="30">
        <f t="shared" si="0"/>
        <v>495</v>
      </c>
      <c r="G10" s="16">
        <v>3</v>
      </c>
      <c r="H10" s="28">
        <v>1.675</v>
      </c>
      <c r="I10" s="4">
        <f t="shared" si="1"/>
        <v>495</v>
      </c>
      <c r="J10" s="16">
        <v>3</v>
      </c>
      <c r="K10" s="28">
        <v>3.32</v>
      </c>
      <c r="L10" s="29">
        <f t="shared" si="2"/>
        <v>495</v>
      </c>
      <c r="M10" s="39">
        <f t="shared" si="3"/>
        <v>4130.775</v>
      </c>
    </row>
    <row r="11" spans="2:13" s="1" customFormat="1" ht="19.5" customHeight="1">
      <c r="B11" s="15" t="s">
        <v>208</v>
      </c>
      <c r="C11" s="17">
        <v>30</v>
      </c>
      <c r="D11" s="16">
        <v>3</v>
      </c>
      <c r="E11" s="26">
        <v>3.35</v>
      </c>
      <c r="F11" s="30">
        <f t="shared" si="0"/>
        <v>90</v>
      </c>
      <c r="G11" s="16">
        <v>3</v>
      </c>
      <c r="H11" s="28">
        <v>1.675</v>
      </c>
      <c r="I11" s="4">
        <f t="shared" si="1"/>
        <v>90</v>
      </c>
      <c r="J11" s="16">
        <v>3</v>
      </c>
      <c r="K11" s="28">
        <v>3.32</v>
      </c>
      <c r="L11" s="29">
        <f t="shared" si="2"/>
        <v>90</v>
      </c>
      <c r="M11" s="39">
        <f t="shared" si="3"/>
        <v>751.05</v>
      </c>
    </row>
    <row r="12" spans="2:13" s="1" customFormat="1" ht="19.5" customHeight="1">
      <c r="B12" s="15" t="s">
        <v>209</v>
      </c>
      <c r="C12" s="17">
        <v>60</v>
      </c>
      <c r="D12" s="16">
        <v>3</v>
      </c>
      <c r="E12" s="26">
        <v>3.35</v>
      </c>
      <c r="F12" s="30">
        <f t="shared" si="0"/>
        <v>180</v>
      </c>
      <c r="G12" s="16">
        <v>3</v>
      </c>
      <c r="H12" s="28">
        <v>1.675</v>
      </c>
      <c r="I12" s="4">
        <f t="shared" si="1"/>
        <v>180</v>
      </c>
      <c r="J12" s="16">
        <v>3</v>
      </c>
      <c r="K12" s="28">
        <v>3.32</v>
      </c>
      <c r="L12" s="29">
        <f t="shared" si="2"/>
        <v>180</v>
      </c>
      <c r="M12" s="39">
        <f t="shared" si="3"/>
        <v>1502.1</v>
      </c>
    </row>
    <row r="13" spans="2:13" s="1" customFormat="1" ht="19.5" customHeight="1">
      <c r="B13" s="15" t="s">
        <v>210</v>
      </c>
      <c r="C13" s="17">
        <v>85</v>
      </c>
      <c r="D13" s="16">
        <v>3</v>
      </c>
      <c r="E13" s="26">
        <v>3.35</v>
      </c>
      <c r="F13" s="30">
        <f t="shared" si="0"/>
        <v>255</v>
      </c>
      <c r="G13" s="16">
        <v>3</v>
      </c>
      <c r="H13" s="28">
        <v>1.675</v>
      </c>
      <c r="I13" s="4">
        <f t="shared" si="1"/>
        <v>255</v>
      </c>
      <c r="J13" s="16">
        <v>3</v>
      </c>
      <c r="K13" s="28">
        <v>3.32</v>
      </c>
      <c r="L13" s="29">
        <f t="shared" si="2"/>
        <v>255</v>
      </c>
      <c r="M13" s="39">
        <f t="shared" si="3"/>
        <v>2127.975</v>
      </c>
    </row>
    <row r="14" spans="2:13" s="1" customFormat="1" ht="19.5" customHeight="1">
      <c r="B14" s="15" t="s">
        <v>211</v>
      </c>
      <c r="C14" s="17">
        <v>15</v>
      </c>
      <c r="D14" s="16">
        <v>3</v>
      </c>
      <c r="E14" s="26">
        <v>3.35</v>
      </c>
      <c r="F14" s="30">
        <f t="shared" si="0"/>
        <v>45</v>
      </c>
      <c r="G14" s="16">
        <v>1</v>
      </c>
      <c r="H14" s="28">
        <v>1.675</v>
      </c>
      <c r="I14" s="4">
        <f t="shared" si="1"/>
        <v>15</v>
      </c>
      <c r="J14" s="16">
        <v>2</v>
      </c>
      <c r="K14" s="28">
        <v>3.32</v>
      </c>
      <c r="L14" s="29">
        <f t="shared" si="2"/>
        <v>30</v>
      </c>
      <c r="M14" s="39">
        <f t="shared" si="3"/>
        <v>275.475</v>
      </c>
    </row>
    <row r="15" spans="2:13" s="1" customFormat="1" ht="19.5" customHeight="1">
      <c r="B15" s="15" t="s">
        <v>132</v>
      </c>
      <c r="C15" s="17">
        <v>6</v>
      </c>
      <c r="D15" s="16">
        <v>3</v>
      </c>
      <c r="E15" s="26">
        <v>3.35</v>
      </c>
      <c r="F15" s="30">
        <f t="shared" si="0"/>
        <v>18</v>
      </c>
      <c r="G15" s="16">
        <v>3</v>
      </c>
      <c r="H15" s="28">
        <v>1.675</v>
      </c>
      <c r="I15" s="4">
        <f t="shared" si="1"/>
        <v>18</v>
      </c>
      <c r="J15" s="16">
        <v>3</v>
      </c>
      <c r="K15" s="28">
        <v>3.32</v>
      </c>
      <c r="L15" s="29">
        <f t="shared" si="2"/>
        <v>18</v>
      </c>
      <c r="M15" s="39">
        <f t="shared" si="3"/>
        <v>150.21</v>
      </c>
    </row>
    <row r="16" spans="2:13" s="1" customFormat="1" ht="19.5" customHeight="1">
      <c r="B16" s="15" t="s">
        <v>79</v>
      </c>
      <c r="C16" s="17">
        <v>10</v>
      </c>
      <c r="D16" s="16">
        <v>3</v>
      </c>
      <c r="E16" s="26">
        <v>3.35</v>
      </c>
      <c r="F16" s="30">
        <f t="shared" si="0"/>
        <v>30</v>
      </c>
      <c r="G16" s="16">
        <v>3</v>
      </c>
      <c r="H16" s="28">
        <v>1.675</v>
      </c>
      <c r="I16" s="4">
        <f t="shared" si="1"/>
        <v>30</v>
      </c>
      <c r="J16" s="16">
        <v>3</v>
      </c>
      <c r="K16" s="28">
        <v>3.32</v>
      </c>
      <c r="L16" s="29">
        <f t="shared" si="2"/>
        <v>30</v>
      </c>
      <c r="M16" s="39">
        <f t="shared" si="3"/>
        <v>250.35</v>
      </c>
    </row>
    <row r="17" spans="2:13" s="1" customFormat="1" ht="19.5" customHeight="1">
      <c r="B17" s="15" t="s">
        <v>31</v>
      </c>
      <c r="C17" s="17">
        <v>45</v>
      </c>
      <c r="D17" s="16">
        <v>3</v>
      </c>
      <c r="E17" s="26">
        <v>3.35</v>
      </c>
      <c r="F17" s="30">
        <f t="shared" si="0"/>
        <v>135</v>
      </c>
      <c r="G17" s="16">
        <v>3</v>
      </c>
      <c r="H17" s="28">
        <v>1.675</v>
      </c>
      <c r="I17" s="4">
        <f t="shared" si="1"/>
        <v>135</v>
      </c>
      <c r="J17" s="16">
        <v>3</v>
      </c>
      <c r="K17" s="28">
        <v>3.32</v>
      </c>
      <c r="L17" s="29">
        <f t="shared" si="2"/>
        <v>135</v>
      </c>
      <c r="M17" s="39">
        <f t="shared" si="3"/>
        <v>1126.575</v>
      </c>
    </row>
    <row r="18" spans="2:13" s="1" customFormat="1" ht="19.5" customHeight="1">
      <c r="B18" s="15" t="s">
        <v>80</v>
      </c>
      <c r="C18" s="17">
        <v>25</v>
      </c>
      <c r="D18" s="16">
        <v>3</v>
      </c>
      <c r="E18" s="26">
        <v>3.35</v>
      </c>
      <c r="F18" s="30">
        <f t="shared" si="0"/>
        <v>75</v>
      </c>
      <c r="G18" s="16">
        <v>3</v>
      </c>
      <c r="H18" s="28">
        <v>1.675</v>
      </c>
      <c r="I18" s="4">
        <f t="shared" si="1"/>
        <v>75</v>
      </c>
      <c r="J18" s="16">
        <v>3</v>
      </c>
      <c r="K18" s="28">
        <v>3.32</v>
      </c>
      <c r="L18" s="29">
        <f t="shared" si="2"/>
        <v>75</v>
      </c>
      <c r="M18" s="39">
        <f t="shared" si="3"/>
        <v>625.875</v>
      </c>
    </row>
    <row r="19" spans="2:13" s="1" customFormat="1" ht="19.5" customHeight="1">
      <c r="B19" s="15" t="s">
        <v>81</v>
      </c>
      <c r="C19" s="17">
        <v>5</v>
      </c>
      <c r="D19" s="16">
        <v>3</v>
      </c>
      <c r="E19" s="26">
        <v>3.35</v>
      </c>
      <c r="F19" s="30">
        <f t="shared" si="0"/>
        <v>15</v>
      </c>
      <c r="G19" s="16">
        <v>3</v>
      </c>
      <c r="H19" s="28">
        <v>1.675</v>
      </c>
      <c r="I19" s="4">
        <f t="shared" si="1"/>
        <v>15</v>
      </c>
      <c r="J19" s="16">
        <v>3</v>
      </c>
      <c r="K19" s="28">
        <v>3.32</v>
      </c>
      <c r="L19" s="29">
        <f t="shared" si="2"/>
        <v>15</v>
      </c>
      <c r="M19" s="39">
        <f t="shared" si="3"/>
        <v>125.175</v>
      </c>
    </row>
    <row r="20" spans="2:13" s="1" customFormat="1" ht="19.5" customHeight="1">
      <c r="B20" s="15" t="s">
        <v>82</v>
      </c>
      <c r="C20" s="17">
        <v>25</v>
      </c>
      <c r="D20" s="16">
        <v>3</v>
      </c>
      <c r="E20" s="26">
        <v>3.35</v>
      </c>
      <c r="F20" s="30">
        <f t="shared" si="0"/>
        <v>75</v>
      </c>
      <c r="G20" s="16">
        <v>3</v>
      </c>
      <c r="H20" s="28">
        <v>1.675</v>
      </c>
      <c r="I20" s="4">
        <f t="shared" si="1"/>
        <v>75</v>
      </c>
      <c r="J20" s="16">
        <v>3</v>
      </c>
      <c r="K20" s="28">
        <v>3.32</v>
      </c>
      <c r="L20" s="29">
        <f t="shared" si="2"/>
        <v>75</v>
      </c>
      <c r="M20" s="39">
        <f t="shared" si="3"/>
        <v>625.875</v>
      </c>
    </row>
    <row r="21" spans="2:13" s="1" customFormat="1" ht="19.5" customHeight="1">
      <c r="B21" s="15" t="s">
        <v>83</v>
      </c>
      <c r="C21" s="17">
        <v>83</v>
      </c>
      <c r="D21" s="16">
        <v>3</v>
      </c>
      <c r="E21" s="26">
        <v>3.35</v>
      </c>
      <c r="F21" s="30">
        <f t="shared" si="0"/>
        <v>249</v>
      </c>
      <c r="G21" s="16">
        <v>3</v>
      </c>
      <c r="H21" s="28">
        <v>1.675</v>
      </c>
      <c r="I21" s="4">
        <f t="shared" si="1"/>
        <v>249</v>
      </c>
      <c r="J21" s="16">
        <v>3</v>
      </c>
      <c r="K21" s="28">
        <v>3.32</v>
      </c>
      <c r="L21" s="29">
        <f t="shared" si="2"/>
        <v>249</v>
      </c>
      <c r="M21" s="39">
        <f t="shared" si="3"/>
        <v>2077.9049999999997</v>
      </c>
    </row>
    <row r="22" spans="2:13" s="1" customFormat="1" ht="19.5" customHeight="1">
      <c r="B22" s="15" t="s">
        <v>479</v>
      </c>
      <c r="C22" s="235">
        <v>60</v>
      </c>
      <c r="D22" s="16">
        <v>3</v>
      </c>
      <c r="E22" s="26">
        <v>3.35</v>
      </c>
      <c r="F22" s="30">
        <f t="shared" si="0"/>
        <v>180</v>
      </c>
      <c r="G22" s="16">
        <v>3</v>
      </c>
      <c r="H22" s="28">
        <v>1.675</v>
      </c>
      <c r="I22" s="4">
        <f t="shared" si="1"/>
        <v>180</v>
      </c>
      <c r="J22" s="16">
        <v>3</v>
      </c>
      <c r="K22" s="28">
        <v>3.32</v>
      </c>
      <c r="L22" s="29">
        <f t="shared" si="2"/>
        <v>180</v>
      </c>
      <c r="M22" s="39">
        <f t="shared" si="3"/>
        <v>1502.1</v>
      </c>
    </row>
    <row r="23" spans="2:13" s="1" customFormat="1" ht="19.5" customHeight="1">
      <c r="B23" s="15" t="s">
        <v>459</v>
      </c>
      <c r="C23" s="17">
        <v>10</v>
      </c>
      <c r="D23" s="16">
        <v>3</v>
      </c>
      <c r="E23" s="26">
        <v>3.35</v>
      </c>
      <c r="F23" s="30">
        <f t="shared" si="0"/>
        <v>30</v>
      </c>
      <c r="G23" s="16">
        <v>3</v>
      </c>
      <c r="H23" s="28">
        <v>1.675</v>
      </c>
      <c r="I23" s="4">
        <f t="shared" si="1"/>
        <v>30</v>
      </c>
      <c r="J23" s="16">
        <v>3</v>
      </c>
      <c r="K23" s="28">
        <v>3.32</v>
      </c>
      <c r="L23" s="29">
        <f t="shared" si="2"/>
        <v>30</v>
      </c>
      <c r="M23" s="39">
        <f t="shared" si="3"/>
        <v>250.35</v>
      </c>
    </row>
    <row r="24" spans="2:13" s="1" customFormat="1" ht="19.5" customHeight="1">
      <c r="B24" s="15" t="s">
        <v>394</v>
      </c>
      <c r="C24" s="17">
        <v>22</v>
      </c>
      <c r="D24" s="16">
        <v>3</v>
      </c>
      <c r="E24" s="26">
        <v>3.35</v>
      </c>
      <c r="F24" s="30">
        <f t="shared" si="0"/>
        <v>66</v>
      </c>
      <c r="G24" s="16">
        <v>3</v>
      </c>
      <c r="H24" s="28">
        <v>1.675</v>
      </c>
      <c r="I24" s="4">
        <f t="shared" si="1"/>
        <v>66</v>
      </c>
      <c r="J24" s="16">
        <v>3</v>
      </c>
      <c r="K24" s="28">
        <v>3.32</v>
      </c>
      <c r="L24" s="29">
        <f t="shared" si="2"/>
        <v>66</v>
      </c>
      <c r="M24" s="39">
        <f t="shared" si="3"/>
        <v>550.77</v>
      </c>
    </row>
    <row r="25" spans="2:13" s="1" customFormat="1" ht="19.5" customHeight="1">
      <c r="B25" s="15" t="s">
        <v>85</v>
      </c>
      <c r="C25" s="17">
        <v>42</v>
      </c>
      <c r="D25" s="16">
        <v>3</v>
      </c>
      <c r="E25" s="26">
        <v>3.35</v>
      </c>
      <c r="F25" s="30">
        <f t="shared" si="0"/>
        <v>126</v>
      </c>
      <c r="G25" s="16">
        <v>3</v>
      </c>
      <c r="H25" s="28">
        <v>1.675</v>
      </c>
      <c r="I25" s="4">
        <f t="shared" si="1"/>
        <v>126</v>
      </c>
      <c r="J25" s="16">
        <v>3</v>
      </c>
      <c r="K25" s="28">
        <v>3.32</v>
      </c>
      <c r="L25" s="29">
        <f t="shared" si="2"/>
        <v>126</v>
      </c>
      <c r="M25" s="39">
        <f t="shared" si="3"/>
        <v>1051.47</v>
      </c>
    </row>
    <row r="26" spans="2:13" s="1" customFormat="1" ht="19.5" customHeight="1">
      <c r="B26" s="15" t="s">
        <v>212</v>
      </c>
      <c r="C26" s="17">
        <v>24</v>
      </c>
      <c r="D26" s="17">
        <v>3</v>
      </c>
      <c r="E26" s="26">
        <v>3.35</v>
      </c>
      <c r="F26" s="30">
        <f t="shared" si="0"/>
        <v>72</v>
      </c>
      <c r="G26" s="17">
        <v>3</v>
      </c>
      <c r="H26" s="28">
        <v>1.675</v>
      </c>
      <c r="I26" s="4">
        <f t="shared" si="1"/>
        <v>72</v>
      </c>
      <c r="J26" s="16">
        <v>3</v>
      </c>
      <c r="K26" s="28">
        <v>3.32</v>
      </c>
      <c r="L26" s="29">
        <f>C26*J26</f>
        <v>72</v>
      </c>
      <c r="M26" s="39">
        <f t="shared" si="3"/>
        <v>600.84</v>
      </c>
    </row>
    <row r="27" spans="2:13" s="1" customFormat="1" ht="19.5" customHeight="1">
      <c r="B27" s="15" t="s">
        <v>86</v>
      </c>
      <c r="C27" s="17">
        <v>12</v>
      </c>
      <c r="D27" s="17">
        <v>3</v>
      </c>
      <c r="E27" s="26">
        <v>3.35</v>
      </c>
      <c r="F27" s="30">
        <f t="shared" si="0"/>
        <v>36</v>
      </c>
      <c r="G27" s="17">
        <v>3</v>
      </c>
      <c r="H27" s="28">
        <v>1.675</v>
      </c>
      <c r="I27" s="4">
        <f t="shared" si="1"/>
        <v>36</v>
      </c>
      <c r="J27" s="16">
        <v>3</v>
      </c>
      <c r="K27" s="28">
        <v>3.32</v>
      </c>
      <c r="L27" s="29">
        <f t="shared" si="2"/>
        <v>36</v>
      </c>
      <c r="M27" s="39">
        <f t="shared" si="3"/>
        <v>300.42</v>
      </c>
    </row>
    <row r="28" spans="2:13" s="1" customFormat="1" ht="19.5" customHeight="1">
      <c r="B28" s="15" t="s">
        <v>268</v>
      </c>
      <c r="C28" s="17">
        <v>35</v>
      </c>
      <c r="D28" s="17">
        <v>3</v>
      </c>
      <c r="E28" s="26">
        <v>3.35</v>
      </c>
      <c r="F28" s="30">
        <f t="shared" si="0"/>
        <v>105</v>
      </c>
      <c r="G28" s="17">
        <v>3</v>
      </c>
      <c r="H28" s="28">
        <v>1.675</v>
      </c>
      <c r="I28" s="4">
        <f t="shared" si="1"/>
        <v>105</v>
      </c>
      <c r="J28" s="16">
        <v>3</v>
      </c>
      <c r="K28" s="28">
        <v>3.32</v>
      </c>
      <c r="L28" s="29">
        <f t="shared" si="2"/>
        <v>105</v>
      </c>
      <c r="M28" s="39">
        <f t="shared" si="3"/>
        <v>876.2249999999999</v>
      </c>
    </row>
    <row r="29" spans="2:13" s="1" customFormat="1" ht="19.5" customHeight="1">
      <c r="B29" s="15" t="s">
        <v>189</v>
      </c>
      <c r="C29" s="17">
        <v>25</v>
      </c>
      <c r="D29" s="17">
        <v>3</v>
      </c>
      <c r="E29" s="26">
        <v>3.35</v>
      </c>
      <c r="F29" s="30">
        <f t="shared" si="0"/>
        <v>75</v>
      </c>
      <c r="G29" s="17">
        <v>3</v>
      </c>
      <c r="H29" s="28">
        <v>1.675</v>
      </c>
      <c r="I29" s="4">
        <f t="shared" si="1"/>
        <v>75</v>
      </c>
      <c r="J29" s="16">
        <v>3</v>
      </c>
      <c r="K29" s="28">
        <v>3.32</v>
      </c>
      <c r="L29" s="29">
        <f t="shared" si="2"/>
        <v>75</v>
      </c>
      <c r="M29" s="39">
        <f t="shared" si="3"/>
        <v>625.875</v>
      </c>
    </row>
    <row r="30" spans="2:13" s="1" customFormat="1" ht="19.5" customHeight="1">
      <c r="B30" s="15" t="s">
        <v>31</v>
      </c>
      <c r="C30" s="17">
        <v>113</v>
      </c>
      <c r="D30" s="17">
        <v>3</v>
      </c>
      <c r="E30" s="26">
        <v>3.35</v>
      </c>
      <c r="F30" s="30">
        <f t="shared" si="0"/>
        <v>339</v>
      </c>
      <c r="G30" s="17">
        <v>3</v>
      </c>
      <c r="H30" s="28">
        <v>1.675</v>
      </c>
      <c r="I30" s="4">
        <f t="shared" si="1"/>
        <v>339</v>
      </c>
      <c r="J30" s="16">
        <v>3</v>
      </c>
      <c r="K30" s="28">
        <v>3.32</v>
      </c>
      <c r="L30" s="29">
        <f t="shared" si="2"/>
        <v>339</v>
      </c>
      <c r="M30" s="39">
        <f t="shared" si="3"/>
        <v>2828.955</v>
      </c>
    </row>
    <row r="31" spans="2:13" s="1" customFormat="1" ht="19.5" customHeight="1">
      <c r="B31" s="15" t="s">
        <v>502</v>
      </c>
      <c r="C31" s="17">
        <v>8</v>
      </c>
      <c r="D31" s="17">
        <v>3</v>
      </c>
      <c r="E31" s="26">
        <v>3.35</v>
      </c>
      <c r="F31" s="30">
        <f t="shared" si="0"/>
        <v>24</v>
      </c>
      <c r="G31" s="17">
        <v>3</v>
      </c>
      <c r="H31" s="28">
        <v>1.675</v>
      </c>
      <c r="I31" s="4">
        <f>C31*G31</f>
        <v>24</v>
      </c>
      <c r="J31" s="16">
        <v>3</v>
      </c>
      <c r="K31" s="28">
        <v>3.32</v>
      </c>
      <c r="L31" s="29">
        <f t="shared" si="2"/>
        <v>24</v>
      </c>
      <c r="M31" s="39">
        <f t="shared" si="3"/>
        <v>200.28</v>
      </c>
    </row>
    <row r="32" spans="2:13" s="1" customFormat="1" ht="19.5" customHeight="1">
      <c r="B32" s="15" t="s">
        <v>87</v>
      </c>
      <c r="C32" s="17">
        <v>20</v>
      </c>
      <c r="D32" s="17">
        <v>3</v>
      </c>
      <c r="E32" s="26">
        <v>3.35</v>
      </c>
      <c r="F32" s="30">
        <f t="shared" si="0"/>
        <v>60</v>
      </c>
      <c r="G32" s="17">
        <v>1</v>
      </c>
      <c r="H32" s="28">
        <v>1.675</v>
      </c>
      <c r="I32" s="4">
        <f t="shared" si="1"/>
        <v>20</v>
      </c>
      <c r="J32" s="16">
        <v>2</v>
      </c>
      <c r="K32" s="28">
        <v>3.32</v>
      </c>
      <c r="L32" s="29">
        <f t="shared" si="2"/>
        <v>40</v>
      </c>
      <c r="M32" s="39">
        <f t="shared" si="3"/>
        <v>367.29999999999995</v>
      </c>
    </row>
    <row r="33" spans="2:13" s="1" customFormat="1" ht="19.5" customHeight="1">
      <c r="B33" s="15" t="s">
        <v>468</v>
      </c>
      <c r="C33" s="17">
        <v>10</v>
      </c>
      <c r="D33" s="17">
        <v>3</v>
      </c>
      <c r="E33" s="26">
        <v>3.35</v>
      </c>
      <c r="F33" s="30">
        <f t="shared" si="0"/>
        <v>30</v>
      </c>
      <c r="G33" s="17">
        <v>3</v>
      </c>
      <c r="H33" s="28">
        <v>1.675</v>
      </c>
      <c r="I33" s="4">
        <f t="shared" si="1"/>
        <v>30</v>
      </c>
      <c r="J33" s="16">
        <v>3</v>
      </c>
      <c r="K33" s="28">
        <v>3.32</v>
      </c>
      <c r="L33" s="29">
        <f t="shared" si="2"/>
        <v>30</v>
      </c>
      <c r="M33" s="39">
        <f t="shared" si="3"/>
        <v>250.35</v>
      </c>
    </row>
    <row r="34" spans="2:13" s="1" customFormat="1" ht="19.5" customHeight="1">
      <c r="B34" s="15" t="s">
        <v>88</v>
      </c>
      <c r="C34" s="17">
        <v>25</v>
      </c>
      <c r="D34" s="17">
        <v>3</v>
      </c>
      <c r="E34" s="26">
        <v>3.35</v>
      </c>
      <c r="F34" s="30">
        <f t="shared" si="0"/>
        <v>75</v>
      </c>
      <c r="G34" s="17">
        <v>3</v>
      </c>
      <c r="H34" s="28">
        <v>1.675</v>
      </c>
      <c r="I34" s="4">
        <f t="shared" si="1"/>
        <v>75</v>
      </c>
      <c r="J34" s="16">
        <v>3</v>
      </c>
      <c r="K34" s="28">
        <v>3.32</v>
      </c>
      <c r="L34" s="29">
        <f t="shared" si="2"/>
        <v>75</v>
      </c>
      <c r="M34" s="39">
        <f t="shared" si="3"/>
        <v>625.875</v>
      </c>
    </row>
    <row r="35" spans="2:13" s="1" customFormat="1" ht="19.5" customHeight="1">
      <c r="B35" s="15" t="s">
        <v>89</v>
      </c>
      <c r="C35" s="17">
        <v>37</v>
      </c>
      <c r="D35" s="17">
        <v>3</v>
      </c>
      <c r="E35" s="26">
        <v>3.35</v>
      </c>
      <c r="F35" s="30">
        <f t="shared" si="0"/>
        <v>111</v>
      </c>
      <c r="G35" s="17">
        <v>3</v>
      </c>
      <c r="H35" s="28">
        <v>1.675</v>
      </c>
      <c r="I35" s="4">
        <f t="shared" si="1"/>
        <v>111</v>
      </c>
      <c r="J35" s="16">
        <v>3</v>
      </c>
      <c r="K35" s="28">
        <v>3.32</v>
      </c>
      <c r="L35" s="29">
        <f t="shared" si="2"/>
        <v>111</v>
      </c>
      <c r="M35" s="39">
        <f t="shared" si="3"/>
        <v>926.2950000000001</v>
      </c>
    </row>
    <row r="36" spans="2:13" s="1" customFormat="1" ht="19.5" customHeight="1">
      <c r="B36" s="15" t="s">
        <v>90</v>
      </c>
      <c r="C36" s="17">
        <v>10</v>
      </c>
      <c r="D36" s="17">
        <v>3</v>
      </c>
      <c r="E36" s="26">
        <v>3.35</v>
      </c>
      <c r="F36" s="30">
        <f t="shared" si="0"/>
        <v>30</v>
      </c>
      <c r="G36" s="17">
        <v>1</v>
      </c>
      <c r="H36" s="28">
        <v>1.675</v>
      </c>
      <c r="I36" s="4">
        <f t="shared" si="1"/>
        <v>10</v>
      </c>
      <c r="J36" s="16">
        <v>2</v>
      </c>
      <c r="K36" s="28">
        <v>3.32</v>
      </c>
      <c r="L36" s="29">
        <f t="shared" si="2"/>
        <v>20</v>
      </c>
      <c r="M36" s="39">
        <f t="shared" si="3"/>
        <v>183.64999999999998</v>
      </c>
    </row>
    <row r="37" spans="2:13" s="1" customFormat="1" ht="19.5" customHeight="1">
      <c r="B37" s="15" t="s">
        <v>91</v>
      </c>
      <c r="C37" s="17">
        <v>82</v>
      </c>
      <c r="D37" s="17">
        <v>3</v>
      </c>
      <c r="E37" s="26">
        <v>3.35</v>
      </c>
      <c r="F37" s="30">
        <f t="shared" si="0"/>
        <v>246</v>
      </c>
      <c r="G37" s="17">
        <v>3</v>
      </c>
      <c r="H37" s="28">
        <v>1.675</v>
      </c>
      <c r="I37" s="4">
        <f t="shared" si="1"/>
        <v>246</v>
      </c>
      <c r="J37" s="16">
        <v>3</v>
      </c>
      <c r="K37" s="28">
        <v>3.32</v>
      </c>
      <c r="L37" s="29">
        <f t="shared" si="2"/>
        <v>246</v>
      </c>
      <c r="M37" s="39">
        <f t="shared" si="3"/>
        <v>2052.87</v>
      </c>
    </row>
    <row r="38" spans="2:13" s="1" customFormat="1" ht="19.5" customHeight="1">
      <c r="B38" s="15" t="s">
        <v>92</v>
      </c>
      <c r="C38" s="17">
        <v>20</v>
      </c>
      <c r="D38" s="17">
        <v>3</v>
      </c>
      <c r="E38" s="26">
        <v>3.35</v>
      </c>
      <c r="F38" s="30">
        <f t="shared" si="0"/>
        <v>60</v>
      </c>
      <c r="G38" s="17">
        <v>3</v>
      </c>
      <c r="H38" s="28">
        <v>1.675</v>
      </c>
      <c r="I38" s="4">
        <f t="shared" si="1"/>
        <v>60</v>
      </c>
      <c r="J38" s="16">
        <v>3</v>
      </c>
      <c r="K38" s="28">
        <v>3.32</v>
      </c>
      <c r="L38" s="29">
        <f t="shared" si="2"/>
        <v>60</v>
      </c>
      <c r="M38" s="39">
        <f t="shared" si="3"/>
        <v>500.7</v>
      </c>
    </row>
    <row r="39" spans="2:13" s="1" customFormat="1" ht="19.5" customHeight="1">
      <c r="B39" s="15" t="s">
        <v>200</v>
      </c>
      <c r="C39" s="17">
        <v>20</v>
      </c>
      <c r="D39" s="17">
        <v>3</v>
      </c>
      <c r="E39" s="26">
        <v>3.35</v>
      </c>
      <c r="F39" s="30">
        <f t="shared" si="0"/>
        <v>60</v>
      </c>
      <c r="G39" s="17">
        <v>3</v>
      </c>
      <c r="H39" s="28">
        <v>1.675</v>
      </c>
      <c r="I39" s="4">
        <f t="shared" si="1"/>
        <v>60</v>
      </c>
      <c r="J39" s="16">
        <v>3</v>
      </c>
      <c r="K39" s="28">
        <v>3.32</v>
      </c>
      <c r="L39" s="29">
        <f t="shared" si="2"/>
        <v>60</v>
      </c>
      <c r="M39" s="39">
        <f t="shared" si="3"/>
        <v>500.7</v>
      </c>
    </row>
    <row r="40" spans="2:13" s="1" customFormat="1" ht="19.5" customHeight="1">
      <c r="B40" s="15" t="s">
        <v>93</v>
      </c>
      <c r="C40" s="17">
        <v>27</v>
      </c>
      <c r="D40" s="17">
        <v>3</v>
      </c>
      <c r="E40" s="26">
        <v>3.35</v>
      </c>
      <c r="F40" s="30">
        <f t="shared" si="0"/>
        <v>81</v>
      </c>
      <c r="G40" s="17">
        <v>3</v>
      </c>
      <c r="H40" s="28">
        <v>1.675</v>
      </c>
      <c r="I40" s="4">
        <f t="shared" si="1"/>
        <v>81</v>
      </c>
      <c r="J40" s="16">
        <v>3</v>
      </c>
      <c r="K40" s="28">
        <v>3.32</v>
      </c>
      <c r="L40" s="29">
        <f t="shared" si="2"/>
        <v>81</v>
      </c>
      <c r="M40" s="39">
        <f t="shared" si="3"/>
        <v>675.9449999999999</v>
      </c>
    </row>
    <row r="41" spans="2:13" s="1" customFormat="1" ht="19.5" customHeight="1">
      <c r="B41" s="15" t="s">
        <v>9</v>
      </c>
      <c r="C41" s="17">
        <v>65</v>
      </c>
      <c r="D41" s="17">
        <v>3</v>
      </c>
      <c r="E41" s="26">
        <v>3.35</v>
      </c>
      <c r="F41" s="30">
        <f t="shared" si="0"/>
        <v>195</v>
      </c>
      <c r="G41" s="17">
        <v>3</v>
      </c>
      <c r="H41" s="28">
        <v>1.675</v>
      </c>
      <c r="I41" s="4">
        <f t="shared" si="1"/>
        <v>195</v>
      </c>
      <c r="J41" s="16">
        <v>3</v>
      </c>
      <c r="K41" s="28">
        <v>3.32</v>
      </c>
      <c r="L41" s="29">
        <f t="shared" si="2"/>
        <v>195</v>
      </c>
      <c r="M41" s="39">
        <f t="shared" si="3"/>
        <v>1627.275</v>
      </c>
    </row>
    <row r="42" spans="2:13" s="1" customFormat="1" ht="19.5" customHeight="1">
      <c r="B42" s="15" t="s">
        <v>467</v>
      </c>
      <c r="C42" s="17">
        <v>26</v>
      </c>
      <c r="D42" s="17">
        <v>3</v>
      </c>
      <c r="E42" s="26">
        <v>3.35</v>
      </c>
      <c r="F42" s="30">
        <f t="shared" si="0"/>
        <v>78</v>
      </c>
      <c r="G42" s="17">
        <v>3</v>
      </c>
      <c r="H42" s="28">
        <v>1.675</v>
      </c>
      <c r="I42" s="4">
        <f t="shared" si="1"/>
        <v>78</v>
      </c>
      <c r="J42" s="16">
        <v>3</v>
      </c>
      <c r="K42" s="28">
        <v>3.32</v>
      </c>
      <c r="L42" s="29">
        <f t="shared" si="2"/>
        <v>78</v>
      </c>
      <c r="M42" s="39">
        <f t="shared" si="3"/>
        <v>650.9100000000001</v>
      </c>
    </row>
    <row r="43" spans="2:13" s="1" customFormat="1" ht="19.5" customHeight="1">
      <c r="B43" s="15" t="s">
        <v>94</v>
      </c>
      <c r="C43" s="17">
        <v>27</v>
      </c>
      <c r="D43" s="17">
        <v>0</v>
      </c>
      <c r="E43" s="26">
        <v>3.35</v>
      </c>
      <c r="F43" s="30">
        <f t="shared" si="0"/>
        <v>0</v>
      </c>
      <c r="G43" s="17">
        <v>0</v>
      </c>
      <c r="H43" s="28">
        <v>1.675</v>
      </c>
      <c r="I43" s="4">
        <f t="shared" si="1"/>
        <v>0</v>
      </c>
      <c r="J43" s="16">
        <v>0</v>
      </c>
      <c r="K43" s="28">
        <v>3.32</v>
      </c>
      <c r="L43" s="29">
        <f>C43*J43</f>
        <v>0</v>
      </c>
      <c r="M43" s="39">
        <f t="shared" si="3"/>
        <v>0</v>
      </c>
    </row>
    <row r="44" spans="2:13" s="1" customFormat="1" ht="19.5" customHeight="1">
      <c r="B44" s="15" t="s">
        <v>95</v>
      </c>
      <c r="C44" s="17">
        <v>47</v>
      </c>
      <c r="D44" s="17">
        <v>0</v>
      </c>
      <c r="E44" s="26">
        <v>3.35</v>
      </c>
      <c r="F44" s="30">
        <f t="shared" si="0"/>
        <v>0</v>
      </c>
      <c r="G44" s="17">
        <v>0</v>
      </c>
      <c r="H44" s="28">
        <v>1.675</v>
      </c>
      <c r="I44" s="4">
        <f t="shared" si="1"/>
        <v>0</v>
      </c>
      <c r="J44" s="16">
        <v>0</v>
      </c>
      <c r="K44" s="28">
        <v>3.32</v>
      </c>
      <c r="L44" s="29">
        <f t="shared" si="2"/>
        <v>0</v>
      </c>
      <c r="M44" s="39">
        <f t="shared" si="3"/>
        <v>0</v>
      </c>
    </row>
    <row r="45" spans="2:13" s="1" customFormat="1" ht="19.5" customHeight="1">
      <c r="B45" s="15" t="s">
        <v>96</v>
      </c>
      <c r="C45" s="17">
        <v>35</v>
      </c>
      <c r="D45" s="17">
        <v>0</v>
      </c>
      <c r="E45" s="26">
        <v>3.35</v>
      </c>
      <c r="F45" s="30">
        <f t="shared" si="0"/>
        <v>0</v>
      </c>
      <c r="G45" s="17">
        <v>0</v>
      </c>
      <c r="H45" s="28">
        <v>1.675</v>
      </c>
      <c r="I45" s="4">
        <f t="shared" si="1"/>
        <v>0</v>
      </c>
      <c r="J45" s="16">
        <v>0</v>
      </c>
      <c r="K45" s="28">
        <v>3.32</v>
      </c>
      <c r="L45" s="29">
        <f t="shared" si="2"/>
        <v>0</v>
      </c>
      <c r="M45" s="39">
        <f t="shared" si="3"/>
        <v>0</v>
      </c>
    </row>
    <row r="46" spans="2:13" s="1" customFormat="1" ht="19.5" customHeight="1">
      <c r="B46" s="15" t="s">
        <v>97</v>
      </c>
      <c r="C46" s="17">
        <v>8</v>
      </c>
      <c r="D46" s="17">
        <v>3</v>
      </c>
      <c r="E46" s="26">
        <v>3.35</v>
      </c>
      <c r="F46" s="30">
        <f t="shared" si="0"/>
        <v>24</v>
      </c>
      <c r="G46" s="17">
        <v>3</v>
      </c>
      <c r="H46" s="28">
        <v>1.675</v>
      </c>
      <c r="I46" s="4">
        <f t="shared" si="1"/>
        <v>24</v>
      </c>
      <c r="J46" s="16">
        <v>3</v>
      </c>
      <c r="K46" s="28">
        <v>3.32</v>
      </c>
      <c r="L46" s="29">
        <f t="shared" si="2"/>
        <v>24</v>
      </c>
      <c r="M46" s="39">
        <f t="shared" si="3"/>
        <v>200.28</v>
      </c>
    </row>
    <row r="47" spans="2:13" s="1" customFormat="1" ht="19.5" customHeight="1">
      <c r="B47" s="15" t="s">
        <v>460</v>
      </c>
      <c r="C47" s="17">
        <v>30</v>
      </c>
      <c r="D47" s="17">
        <v>3</v>
      </c>
      <c r="E47" s="26">
        <v>3.35</v>
      </c>
      <c r="F47" s="30">
        <f t="shared" si="0"/>
        <v>90</v>
      </c>
      <c r="G47" s="17">
        <v>1</v>
      </c>
      <c r="H47" s="28">
        <v>1.675</v>
      </c>
      <c r="I47" s="4">
        <f t="shared" si="1"/>
        <v>30</v>
      </c>
      <c r="J47" s="17">
        <v>1</v>
      </c>
      <c r="K47" s="28">
        <v>3.32</v>
      </c>
      <c r="L47" s="29">
        <f t="shared" si="2"/>
        <v>30</v>
      </c>
      <c r="M47" s="39">
        <f t="shared" si="3"/>
        <v>451.35</v>
      </c>
    </row>
    <row r="48" spans="2:13" s="1" customFormat="1" ht="19.5" customHeight="1">
      <c r="B48" s="15" t="s">
        <v>197</v>
      </c>
      <c r="C48" s="17">
        <v>25</v>
      </c>
      <c r="D48" s="17">
        <v>3</v>
      </c>
      <c r="E48" s="26">
        <v>3.35</v>
      </c>
      <c r="F48" s="30">
        <f t="shared" si="0"/>
        <v>75</v>
      </c>
      <c r="G48" s="17">
        <v>1</v>
      </c>
      <c r="H48" s="28">
        <v>1.675</v>
      </c>
      <c r="I48" s="4">
        <f t="shared" si="1"/>
        <v>25</v>
      </c>
      <c r="J48" s="17">
        <v>1</v>
      </c>
      <c r="K48" s="28">
        <v>3.32</v>
      </c>
      <c r="L48" s="29">
        <f t="shared" si="2"/>
        <v>25</v>
      </c>
      <c r="M48" s="39">
        <f t="shared" si="3"/>
        <v>376.125</v>
      </c>
    </row>
    <row r="49" spans="2:13" s="1" customFormat="1" ht="19.5" customHeight="1">
      <c r="B49" s="15" t="s">
        <v>475</v>
      </c>
      <c r="C49" s="17">
        <v>153</v>
      </c>
      <c r="D49" s="17">
        <v>3</v>
      </c>
      <c r="E49" s="26">
        <v>3.35</v>
      </c>
      <c r="F49" s="30">
        <f t="shared" si="0"/>
        <v>459</v>
      </c>
      <c r="G49" s="17">
        <v>3</v>
      </c>
      <c r="H49" s="28">
        <v>1.675</v>
      </c>
      <c r="I49" s="4">
        <f t="shared" si="1"/>
        <v>459</v>
      </c>
      <c r="J49" s="17">
        <v>3</v>
      </c>
      <c r="K49" s="28">
        <v>3.32</v>
      </c>
      <c r="L49" s="29">
        <f t="shared" si="2"/>
        <v>459</v>
      </c>
      <c r="M49" s="39">
        <f t="shared" si="3"/>
        <v>3830.3550000000005</v>
      </c>
    </row>
    <row r="50" spans="2:13" s="1" customFormat="1" ht="19.5" customHeight="1">
      <c r="B50" s="15" t="s">
        <v>267</v>
      </c>
      <c r="C50" s="17">
        <v>300</v>
      </c>
      <c r="D50" s="17">
        <v>3</v>
      </c>
      <c r="E50" s="26">
        <v>3.35</v>
      </c>
      <c r="F50" s="30">
        <v>300</v>
      </c>
      <c r="G50" s="17">
        <v>3</v>
      </c>
      <c r="H50" s="28">
        <v>1.675</v>
      </c>
      <c r="I50" s="4">
        <f t="shared" si="1"/>
        <v>900</v>
      </c>
      <c r="J50" s="17">
        <v>3</v>
      </c>
      <c r="K50" s="28">
        <v>3.32</v>
      </c>
      <c r="L50" s="29">
        <f t="shared" si="2"/>
        <v>900</v>
      </c>
      <c r="M50" s="39">
        <f t="shared" si="3"/>
        <v>5500.5</v>
      </c>
    </row>
    <row r="51" spans="2:13" s="1" customFormat="1" ht="19.5" customHeight="1">
      <c r="B51" s="15" t="s">
        <v>474</v>
      </c>
      <c r="C51" s="17">
        <v>236</v>
      </c>
      <c r="D51" s="17">
        <v>3</v>
      </c>
      <c r="E51" s="26">
        <v>3.35</v>
      </c>
      <c r="F51" s="30">
        <v>0</v>
      </c>
      <c r="G51" s="17">
        <v>2</v>
      </c>
      <c r="H51" s="28">
        <v>1.675</v>
      </c>
      <c r="I51" s="4">
        <f t="shared" si="1"/>
        <v>472</v>
      </c>
      <c r="J51" s="17">
        <v>3</v>
      </c>
      <c r="K51" s="28">
        <v>3.32</v>
      </c>
      <c r="L51" s="29">
        <f t="shared" si="2"/>
        <v>708</v>
      </c>
      <c r="M51" s="39">
        <f t="shared" si="3"/>
        <v>3141.16</v>
      </c>
    </row>
    <row r="52" spans="2:13" s="1" customFormat="1" ht="19.5" customHeight="1">
      <c r="B52" s="15"/>
      <c r="C52" s="17"/>
      <c r="D52" s="17"/>
      <c r="E52" s="26"/>
      <c r="F52" s="30"/>
      <c r="G52" s="17"/>
      <c r="H52" s="28"/>
      <c r="I52" s="4"/>
      <c r="J52" s="17"/>
      <c r="K52" s="28"/>
      <c r="L52" s="29"/>
      <c r="M52" s="39"/>
    </row>
    <row r="53" spans="2:13" s="1" customFormat="1" ht="19.5" customHeight="1">
      <c r="B53" s="31" t="s">
        <v>98</v>
      </c>
      <c r="C53" s="17"/>
      <c r="D53" s="17"/>
      <c r="E53" s="26"/>
      <c r="F53" s="30"/>
      <c r="G53" s="30"/>
      <c r="H53" s="28"/>
      <c r="I53" s="4"/>
      <c r="J53" s="17"/>
      <c r="K53" s="28"/>
      <c r="L53" s="29"/>
      <c r="M53" s="39"/>
    </row>
    <row r="54" spans="2:13" s="1" customFormat="1" ht="19.5" customHeight="1">
      <c r="B54" s="15" t="s">
        <v>466</v>
      </c>
      <c r="C54" s="17">
        <v>90</v>
      </c>
      <c r="D54" s="17">
        <v>2</v>
      </c>
      <c r="E54" s="26">
        <v>3.35</v>
      </c>
      <c r="F54" s="30">
        <v>180</v>
      </c>
      <c r="G54" s="17">
        <v>1</v>
      </c>
      <c r="H54" s="28">
        <v>1.675</v>
      </c>
      <c r="I54" s="4">
        <f>C54*G54</f>
        <v>90</v>
      </c>
      <c r="J54" s="17">
        <v>1</v>
      </c>
      <c r="K54" s="28">
        <v>3.32</v>
      </c>
      <c r="L54" s="29">
        <f>C54*J54</f>
        <v>90</v>
      </c>
      <c r="M54" s="39">
        <f t="shared" si="3"/>
        <v>1052.55</v>
      </c>
    </row>
    <row r="55" spans="2:13" s="1" customFormat="1" ht="19.5" customHeight="1">
      <c r="B55" s="15" t="s">
        <v>99</v>
      </c>
      <c r="C55" s="17">
        <v>25</v>
      </c>
      <c r="D55" s="17">
        <v>2</v>
      </c>
      <c r="E55" s="26">
        <v>3.35</v>
      </c>
      <c r="F55" s="30">
        <f>C55*D55</f>
        <v>50</v>
      </c>
      <c r="G55" s="17">
        <v>1</v>
      </c>
      <c r="H55" s="28">
        <v>1.675</v>
      </c>
      <c r="I55" s="4">
        <f>C55*G55</f>
        <v>25</v>
      </c>
      <c r="J55" s="17">
        <v>1</v>
      </c>
      <c r="K55" s="28">
        <v>3.32</v>
      </c>
      <c r="L55" s="7">
        <f>C55*J55</f>
        <v>25</v>
      </c>
      <c r="M55" s="39">
        <f t="shared" si="3"/>
        <v>292.375</v>
      </c>
    </row>
    <row r="56" spans="2:13" s="1" customFormat="1" ht="19.5" customHeight="1">
      <c r="B56" s="15" t="s">
        <v>100</v>
      </c>
      <c r="C56" s="17">
        <v>10</v>
      </c>
      <c r="D56" s="17">
        <v>2</v>
      </c>
      <c r="E56" s="26">
        <v>3.35</v>
      </c>
      <c r="F56" s="30">
        <f aca="true" t="shared" si="4" ref="F56:F88">C56*D56</f>
        <v>20</v>
      </c>
      <c r="G56" s="17">
        <v>1</v>
      </c>
      <c r="H56" s="28">
        <v>1.675</v>
      </c>
      <c r="I56" s="4">
        <f aca="true" t="shared" si="5" ref="I56:I89">C56*G56</f>
        <v>10</v>
      </c>
      <c r="J56" s="17">
        <v>1</v>
      </c>
      <c r="K56" s="28">
        <v>3.32</v>
      </c>
      <c r="L56" s="7">
        <f aca="true" t="shared" si="6" ref="L56:L89">C56*J56</f>
        <v>10</v>
      </c>
      <c r="M56" s="39">
        <f t="shared" si="3"/>
        <v>116.94999999999999</v>
      </c>
    </row>
    <row r="57" spans="2:13" s="1" customFormat="1" ht="19.5" customHeight="1">
      <c r="B57" s="15" t="s">
        <v>101</v>
      </c>
      <c r="C57" s="17">
        <v>56</v>
      </c>
      <c r="D57" s="17">
        <v>2</v>
      </c>
      <c r="E57" s="26">
        <v>3.35</v>
      </c>
      <c r="F57" s="30">
        <f t="shared" si="4"/>
        <v>112</v>
      </c>
      <c r="G57" s="17">
        <v>1</v>
      </c>
      <c r="H57" s="28">
        <v>1.675</v>
      </c>
      <c r="I57" s="4">
        <f t="shared" si="5"/>
        <v>56</v>
      </c>
      <c r="J57" s="17">
        <v>1</v>
      </c>
      <c r="K57" s="28">
        <v>3.32</v>
      </c>
      <c r="L57" s="7">
        <f t="shared" si="6"/>
        <v>56</v>
      </c>
      <c r="M57" s="39">
        <f t="shared" si="3"/>
        <v>654.92</v>
      </c>
    </row>
    <row r="58" spans="2:13" s="1" customFormat="1" ht="19.5" customHeight="1">
      <c r="B58" s="15" t="s">
        <v>31</v>
      </c>
      <c r="C58" s="17">
        <v>20</v>
      </c>
      <c r="D58" s="17">
        <v>2</v>
      </c>
      <c r="E58" s="26">
        <v>3.35</v>
      </c>
      <c r="F58" s="30">
        <f t="shared" si="4"/>
        <v>40</v>
      </c>
      <c r="G58" s="17">
        <v>1</v>
      </c>
      <c r="H58" s="28">
        <v>1.675</v>
      </c>
      <c r="I58" s="4">
        <f t="shared" si="5"/>
        <v>20</v>
      </c>
      <c r="J58" s="17">
        <v>1</v>
      </c>
      <c r="K58" s="28">
        <v>3.32</v>
      </c>
      <c r="L58" s="7">
        <f t="shared" si="6"/>
        <v>20</v>
      </c>
      <c r="M58" s="39">
        <f t="shared" si="3"/>
        <v>233.89999999999998</v>
      </c>
    </row>
    <row r="59" spans="2:13" s="1" customFormat="1" ht="19.5" customHeight="1">
      <c r="B59" s="15" t="s">
        <v>525</v>
      </c>
      <c r="C59" s="17">
        <v>12</v>
      </c>
      <c r="D59" s="17">
        <v>2</v>
      </c>
      <c r="E59" s="26">
        <v>3.35</v>
      </c>
      <c r="F59" s="30">
        <f>C59*D59</f>
        <v>24</v>
      </c>
      <c r="G59" s="17">
        <v>1</v>
      </c>
      <c r="H59" s="28">
        <v>1.675</v>
      </c>
      <c r="I59" s="4">
        <f>C59*G59</f>
        <v>12</v>
      </c>
      <c r="J59" s="17">
        <v>1</v>
      </c>
      <c r="K59" s="28">
        <v>3.32</v>
      </c>
      <c r="L59" s="7">
        <f>C59*J59</f>
        <v>12</v>
      </c>
      <c r="M59" s="39">
        <f>E59*F59+H59*I59+K59*L59</f>
        <v>140.34</v>
      </c>
    </row>
    <row r="60" spans="2:13" s="1" customFormat="1" ht="19.5" customHeight="1">
      <c r="B60" s="15" t="s">
        <v>503</v>
      </c>
      <c r="C60" s="17">
        <v>12</v>
      </c>
      <c r="D60" s="17">
        <v>2</v>
      </c>
      <c r="E60" s="26">
        <v>3.35</v>
      </c>
      <c r="F60" s="30">
        <f t="shared" si="4"/>
        <v>24</v>
      </c>
      <c r="G60" s="17">
        <v>2</v>
      </c>
      <c r="H60" s="28">
        <v>1.675</v>
      </c>
      <c r="I60" s="4">
        <f t="shared" si="5"/>
        <v>24</v>
      </c>
      <c r="J60" s="17">
        <v>2</v>
      </c>
      <c r="K60" s="28">
        <v>3.32</v>
      </c>
      <c r="L60" s="7">
        <f t="shared" si="6"/>
        <v>24</v>
      </c>
      <c r="M60" s="39">
        <f t="shared" si="3"/>
        <v>200.28</v>
      </c>
    </row>
    <row r="61" spans="2:13" s="1" customFormat="1" ht="19.5" customHeight="1">
      <c r="B61" s="15" t="s">
        <v>461</v>
      </c>
      <c r="C61" s="17">
        <v>25</v>
      </c>
      <c r="D61" s="17">
        <v>2</v>
      </c>
      <c r="E61" s="26">
        <v>3.35</v>
      </c>
      <c r="F61" s="30">
        <f t="shared" si="4"/>
        <v>50</v>
      </c>
      <c r="G61" s="17">
        <v>1</v>
      </c>
      <c r="H61" s="28">
        <v>1.675</v>
      </c>
      <c r="I61" s="4">
        <f t="shared" si="5"/>
        <v>25</v>
      </c>
      <c r="J61" s="17">
        <v>1</v>
      </c>
      <c r="K61" s="28">
        <v>3.32</v>
      </c>
      <c r="L61" s="7">
        <f t="shared" si="6"/>
        <v>25</v>
      </c>
      <c r="M61" s="39">
        <f t="shared" si="3"/>
        <v>292.375</v>
      </c>
    </row>
    <row r="62" spans="2:13" s="1" customFormat="1" ht="19.5" customHeight="1">
      <c r="B62" s="15" t="s">
        <v>469</v>
      </c>
      <c r="C62" s="17">
        <v>10</v>
      </c>
      <c r="D62" s="17">
        <v>2</v>
      </c>
      <c r="E62" s="26">
        <v>3.35</v>
      </c>
      <c r="F62" s="30">
        <f t="shared" si="4"/>
        <v>20</v>
      </c>
      <c r="G62" s="17">
        <v>1</v>
      </c>
      <c r="H62" s="28">
        <v>1.675</v>
      </c>
      <c r="I62" s="4">
        <f>C62*G62</f>
        <v>10</v>
      </c>
      <c r="J62" s="17">
        <v>1</v>
      </c>
      <c r="K62" s="28">
        <v>3.32</v>
      </c>
      <c r="L62" s="7">
        <f>C62*J62</f>
        <v>10</v>
      </c>
      <c r="M62" s="39">
        <f t="shared" si="3"/>
        <v>116.94999999999999</v>
      </c>
    </row>
    <row r="63" spans="2:13" s="1" customFormat="1" ht="19.5" customHeight="1">
      <c r="B63" s="15" t="s">
        <v>102</v>
      </c>
      <c r="C63" s="17">
        <v>14</v>
      </c>
      <c r="D63" s="17">
        <v>2</v>
      </c>
      <c r="E63" s="26">
        <v>3.35</v>
      </c>
      <c r="F63" s="30">
        <f t="shared" si="4"/>
        <v>28</v>
      </c>
      <c r="G63" s="17">
        <v>1</v>
      </c>
      <c r="H63" s="28">
        <v>1.675</v>
      </c>
      <c r="I63" s="4">
        <f t="shared" si="5"/>
        <v>14</v>
      </c>
      <c r="J63" s="17">
        <v>1</v>
      </c>
      <c r="K63" s="28">
        <v>3.32</v>
      </c>
      <c r="L63" s="7">
        <f t="shared" si="6"/>
        <v>14</v>
      </c>
      <c r="M63" s="39">
        <f t="shared" si="3"/>
        <v>163.73</v>
      </c>
    </row>
    <row r="64" spans="2:13" s="1" customFormat="1" ht="19.5" customHeight="1">
      <c r="B64" s="15" t="s">
        <v>85</v>
      </c>
      <c r="C64" s="17">
        <v>20</v>
      </c>
      <c r="D64" s="17">
        <v>2</v>
      </c>
      <c r="E64" s="26">
        <v>3.35</v>
      </c>
      <c r="F64" s="30">
        <f t="shared" si="4"/>
        <v>40</v>
      </c>
      <c r="G64" s="17">
        <v>2</v>
      </c>
      <c r="H64" s="28">
        <v>1.675</v>
      </c>
      <c r="I64" s="4">
        <f t="shared" si="5"/>
        <v>40</v>
      </c>
      <c r="J64" s="17">
        <v>1</v>
      </c>
      <c r="K64" s="28">
        <v>3.32</v>
      </c>
      <c r="L64" s="7">
        <f t="shared" si="6"/>
        <v>20</v>
      </c>
      <c r="M64" s="39">
        <f aca="true" t="shared" si="7" ref="M64:M90">E64*F64+H64*I64+K64*L64</f>
        <v>267.4</v>
      </c>
    </row>
    <row r="65" spans="2:13" s="1" customFormat="1" ht="19.5" customHeight="1">
      <c r="B65" s="15" t="s">
        <v>103</v>
      </c>
      <c r="C65" s="17">
        <v>38</v>
      </c>
      <c r="D65" s="17">
        <v>2</v>
      </c>
      <c r="E65" s="26">
        <v>3.35</v>
      </c>
      <c r="F65" s="30">
        <f t="shared" si="4"/>
        <v>76</v>
      </c>
      <c r="G65" s="17">
        <v>2</v>
      </c>
      <c r="H65" s="28">
        <v>1.675</v>
      </c>
      <c r="I65" s="4">
        <f t="shared" si="5"/>
        <v>76</v>
      </c>
      <c r="J65" s="17">
        <v>1</v>
      </c>
      <c r="K65" s="28">
        <v>3.32</v>
      </c>
      <c r="L65" s="7">
        <f t="shared" si="6"/>
        <v>38</v>
      </c>
      <c r="M65" s="39">
        <f t="shared" si="7"/>
        <v>508.05999999999995</v>
      </c>
    </row>
    <row r="66" spans="2:13" s="1" customFormat="1" ht="19.5" customHeight="1">
      <c r="B66" s="15" t="s">
        <v>462</v>
      </c>
      <c r="C66" s="235">
        <v>12</v>
      </c>
      <c r="D66" s="17">
        <v>2</v>
      </c>
      <c r="E66" s="26">
        <v>3.35</v>
      </c>
      <c r="F66" s="30">
        <f t="shared" si="4"/>
        <v>24</v>
      </c>
      <c r="G66" s="17">
        <v>2</v>
      </c>
      <c r="H66" s="28">
        <v>1.675</v>
      </c>
      <c r="I66" s="4">
        <f t="shared" si="5"/>
        <v>24</v>
      </c>
      <c r="J66" s="17">
        <v>1</v>
      </c>
      <c r="K66" s="28">
        <v>3.32</v>
      </c>
      <c r="L66" s="7">
        <f>C66*J66</f>
        <v>12</v>
      </c>
      <c r="M66" s="39">
        <f t="shared" si="7"/>
        <v>160.44</v>
      </c>
    </row>
    <row r="67" spans="2:13" s="1" customFormat="1" ht="19.5" customHeight="1">
      <c r="B67" s="15" t="s">
        <v>213</v>
      </c>
      <c r="C67" s="17">
        <v>11</v>
      </c>
      <c r="D67" s="17">
        <v>2</v>
      </c>
      <c r="E67" s="26">
        <v>3.35</v>
      </c>
      <c r="F67" s="30">
        <f t="shared" si="4"/>
        <v>22</v>
      </c>
      <c r="G67" s="17">
        <v>2</v>
      </c>
      <c r="H67" s="28">
        <v>1.675</v>
      </c>
      <c r="I67" s="4">
        <f t="shared" si="5"/>
        <v>22</v>
      </c>
      <c r="J67" s="17">
        <v>1</v>
      </c>
      <c r="K67" s="28">
        <v>3.32</v>
      </c>
      <c r="L67" s="7">
        <f t="shared" si="6"/>
        <v>11</v>
      </c>
      <c r="M67" s="39">
        <f t="shared" si="7"/>
        <v>147.07</v>
      </c>
    </row>
    <row r="68" spans="2:13" s="1" customFormat="1" ht="19.5" customHeight="1">
      <c r="B68" s="15" t="s">
        <v>70</v>
      </c>
      <c r="C68" s="17">
        <v>10</v>
      </c>
      <c r="D68" s="17">
        <v>2</v>
      </c>
      <c r="E68" s="26">
        <v>3.35</v>
      </c>
      <c r="F68" s="30">
        <f t="shared" si="4"/>
        <v>20</v>
      </c>
      <c r="G68" s="17">
        <v>1</v>
      </c>
      <c r="H68" s="28">
        <v>1.675</v>
      </c>
      <c r="I68" s="4">
        <f t="shared" si="5"/>
        <v>10</v>
      </c>
      <c r="J68" s="17">
        <v>1</v>
      </c>
      <c r="K68" s="28">
        <v>3.32</v>
      </c>
      <c r="L68" s="7">
        <f t="shared" si="6"/>
        <v>10</v>
      </c>
      <c r="M68" s="39">
        <f t="shared" si="7"/>
        <v>116.94999999999999</v>
      </c>
    </row>
    <row r="69" spans="2:13" s="1" customFormat="1" ht="19.5" customHeight="1">
      <c r="B69" s="15" t="s">
        <v>188</v>
      </c>
      <c r="C69" s="17">
        <v>24</v>
      </c>
      <c r="D69" s="17">
        <v>0</v>
      </c>
      <c r="E69" s="26">
        <v>3.35</v>
      </c>
      <c r="F69" s="30">
        <f t="shared" si="4"/>
        <v>0</v>
      </c>
      <c r="G69" s="17">
        <v>0</v>
      </c>
      <c r="H69" s="28">
        <v>1.675</v>
      </c>
      <c r="I69" s="4">
        <f t="shared" si="5"/>
        <v>0</v>
      </c>
      <c r="J69" s="16">
        <v>0</v>
      </c>
      <c r="K69" s="28">
        <v>3.32</v>
      </c>
      <c r="L69" s="7">
        <f t="shared" si="6"/>
        <v>0</v>
      </c>
      <c r="M69" s="39">
        <f t="shared" si="7"/>
        <v>0</v>
      </c>
    </row>
    <row r="70" spans="2:13" s="1" customFormat="1" ht="19.5" customHeight="1">
      <c r="B70" s="15" t="s">
        <v>204</v>
      </c>
      <c r="C70" s="17">
        <v>12</v>
      </c>
      <c r="D70" s="17">
        <v>2</v>
      </c>
      <c r="E70" s="26">
        <v>3.35</v>
      </c>
      <c r="F70" s="30">
        <f t="shared" si="4"/>
        <v>24</v>
      </c>
      <c r="G70" s="17">
        <v>2</v>
      </c>
      <c r="H70" s="28">
        <v>1.675</v>
      </c>
      <c r="I70" s="4">
        <f t="shared" si="5"/>
        <v>24</v>
      </c>
      <c r="J70" s="16">
        <v>1</v>
      </c>
      <c r="K70" s="28">
        <v>3.32</v>
      </c>
      <c r="L70" s="7">
        <f t="shared" si="6"/>
        <v>12</v>
      </c>
      <c r="M70" s="39">
        <f t="shared" si="7"/>
        <v>160.44</v>
      </c>
    </row>
    <row r="71" spans="2:13" s="1" customFormat="1" ht="19.5" customHeight="1">
      <c r="B71" s="15" t="s">
        <v>205</v>
      </c>
      <c r="C71" s="17">
        <v>10</v>
      </c>
      <c r="D71" s="17">
        <v>2</v>
      </c>
      <c r="E71" s="26">
        <v>3.35</v>
      </c>
      <c r="F71" s="30">
        <f t="shared" si="4"/>
        <v>20</v>
      </c>
      <c r="G71" s="17">
        <v>2</v>
      </c>
      <c r="H71" s="28">
        <v>1.675</v>
      </c>
      <c r="I71" s="4">
        <f t="shared" si="5"/>
        <v>20</v>
      </c>
      <c r="J71" s="16">
        <v>1</v>
      </c>
      <c r="K71" s="28">
        <v>3.32</v>
      </c>
      <c r="L71" s="7">
        <f t="shared" si="6"/>
        <v>10</v>
      </c>
      <c r="M71" s="39">
        <f t="shared" si="7"/>
        <v>133.7</v>
      </c>
    </row>
    <row r="72" spans="2:13" s="1" customFormat="1" ht="19.5" customHeight="1">
      <c r="B72" s="15" t="s">
        <v>526</v>
      </c>
      <c r="C72" s="17">
        <v>25</v>
      </c>
      <c r="D72" s="17">
        <v>2</v>
      </c>
      <c r="E72" s="26">
        <v>3.35</v>
      </c>
      <c r="F72" s="30">
        <f>C72*D72</f>
        <v>50</v>
      </c>
      <c r="G72" s="17">
        <v>1</v>
      </c>
      <c r="H72" s="28">
        <v>1.675</v>
      </c>
      <c r="I72" s="4">
        <f>C72*G72</f>
        <v>25</v>
      </c>
      <c r="J72" s="16">
        <v>1</v>
      </c>
      <c r="K72" s="28">
        <v>3.32</v>
      </c>
      <c r="L72" s="7">
        <f>C72*J72</f>
        <v>25</v>
      </c>
      <c r="M72" s="39">
        <f t="shared" si="7"/>
        <v>292.375</v>
      </c>
    </row>
    <row r="73" spans="2:13" s="1" customFormat="1" ht="19.5" customHeight="1">
      <c r="B73" s="15" t="s">
        <v>104</v>
      </c>
      <c r="C73" s="17">
        <v>15</v>
      </c>
      <c r="D73" s="17">
        <v>2</v>
      </c>
      <c r="E73" s="26">
        <v>3.35</v>
      </c>
      <c r="F73" s="30">
        <f t="shared" si="4"/>
        <v>30</v>
      </c>
      <c r="G73" s="17">
        <v>1</v>
      </c>
      <c r="H73" s="28">
        <v>1.675</v>
      </c>
      <c r="I73" s="4">
        <f t="shared" si="5"/>
        <v>15</v>
      </c>
      <c r="J73" s="16">
        <v>1</v>
      </c>
      <c r="K73" s="28">
        <v>3.32</v>
      </c>
      <c r="L73" s="7">
        <f t="shared" si="6"/>
        <v>15</v>
      </c>
      <c r="M73" s="39">
        <f t="shared" si="7"/>
        <v>175.425</v>
      </c>
    </row>
    <row r="74" spans="2:13" s="1" customFormat="1" ht="19.5" customHeight="1">
      <c r="B74" s="15" t="s">
        <v>105</v>
      </c>
      <c r="C74" s="17">
        <v>35</v>
      </c>
      <c r="D74" s="17">
        <v>2</v>
      </c>
      <c r="E74" s="26">
        <v>3.35</v>
      </c>
      <c r="F74" s="30">
        <f t="shared" si="4"/>
        <v>70</v>
      </c>
      <c r="G74" s="17">
        <v>2</v>
      </c>
      <c r="H74" s="28">
        <v>1.675</v>
      </c>
      <c r="I74" s="4">
        <f>C74*G74</f>
        <v>70</v>
      </c>
      <c r="J74" s="16">
        <v>1</v>
      </c>
      <c r="K74" s="28">
        <v>3.32</v>
      </c>
      <c r="L74" s="7">
        <f t="shared" si="6"/>
        <v>35</v>
      </c>
      <c r="M74" s="39">
        <f t="shared" si="7"/>
        <v>467.95</v>
      </c>
    </row>
    <row r="75" spans="2:13" s="1" customFormat="1" ht="19.5" customHeight="1">
      <c r="B75" s="15" t="s">
        <v>106</v>
      </c>
      <c r="C75" s="17">
        <v>24</v>
      </c>
      <c r="D75" s="17">
        <v>2</v>
      </c>
      <c r="E75" s="26">
        <v>3.35</v>
      </c>
      <c r="F75" s="30">
        <f t="shared" si="4"/>
        <v>48</v>
      </c>
      <c r="G75" s="17">
        <v>2</v>
      </c>
      <c r="H75" s="28">
        <v>1.675</v>
      </c>
      <c r="I75" s="4">
        <f t="shared" si="5"/>
        <v>48</v>
      </c>
      <c r="J75" s="16">
        <v>1</v>
      </c>
      <c r="K75" s="28">
        <v>3.32</v>
      </c>
      <c r="L75" s="7">
        <f t="shared" si="6"/>
        <v>24</v>
      </c>
      <c r="M75" s="39">
        <f t="shared" si="7"/>
        <v>320.88</v>
      </c>
    </row>
    <row r="76" spans="2:13" s="1" customFormat="1" ht="19.5" customHeight="1">
      <c r="B76" s="15" t="s">
        <v>422</v>
      </c>
      <c r="C76" s="17">
        <v>24</v>
      </c>
      <c r="D76" s="17">
        <v>2</v>
      </c>
      <c r="E76" s="26">
        <v>3.35</v>
      </c>
      <c r="F76" s="30">
        <f t="shared" si="4"/>
        <v>48</v>
      </c>
      <c r="G76" s="17">
        <v>2</v>
      </c>
      <c r="H76" s="28">
        <v>1.675</v>
      </c>
      <c r="I76" s="4">
        <f t="shared" si="5"/>
        <v>48</v>
      </c>
      <c r="J76" s="16">
        <v>1</v>
      </c>
      <c r="K76" s="28">
        <v>3.32</v>
      </c>
      <c r="L76" s="7">
        <f t="shared" si="6"/>
        <v>24</v>
      </c>
      <c r="M76" s="39">
        <f t="shared" si="7"/>
        <v>320.88</v>
      </c>
    </row>
    <row r="77" spans="2:13" s="1" customFormat="1" ht="19.5" customHeight="1">
      <c r="B77" s="15" t="s">
        <v>107</v>
      </c>
      <c r="C77" s="17">
        <v>80</v>
      </c>
      <c r="D77" s="17">
        <v>2</v>
      </c>
      <c r="E77" s="26">
        <v>3.35</v>
      </c>
      <c r="F77" s="30">
        <f>C77*D77</f>
        <v>160</v>
      </c>
      <c r="G77" s="17">
        <v>2</v>
      </c>
      <c r="H77" s="28">
        <v>1.675</v>
      </c>
      <c r="I77" s="4">
        <f t="shared" si="5"/>
        <v>160</v>
      </c>
      <c r="J77" s="16">
        <v>1</v>
      </c>
      <c r="K77" s="28">
        <v>3.32</v>
      </c>
      <c r="L77" s="7">
        <f t="shared" si="6"/>
        <v>80</v>
      </c>
      <c r="M77" s="39">
        <f t="shared" si="7"/>
        <v>1069.6</v>
      </c>
    </row>
    <row r="78" spans="2:13" s="1" customFormat="1" ht="19.5" customHeight="1">
      <c r="B78" s="15" t="s">
        <v>91</v>
      </c>
      <c r="C78" s="17">
        <v>20</v>
      </c>
      <c r="D78" s="17">
        <v>2</v>
      </c>
      <c r="E78" s="26">
        <v>3.35</v>
      </c>
      <c r="F78" s="30">
        <f t="shared" si="4"/>
        <v>40</v>
      </c>
      <c r="G78" s="17">
        <v>2</v>
      </c>
      <c r="H78" s="28">
        <v>1.675</v>
      </c>
      <c r="I78" s="4">
        <f t="shared" si="5"/>
        <v>40</v>
      </c>
      <c r="J78" s="16">
        <v>1</v>
      </c>
      <c r="K78" s="28">
        <v>3.32</v>
      </c>
      <c r="L78" s="7">
        <f t="shared" si="6"/>
        <v>20</v>
      </c>
      <c r="M78" s="39">
        <f t="shared" si="7"/>
        <v>267.4</v>
      </c>
    </row>
    <row r="79" spans="2:13" s="1" customFormat="1" ht="19.5" customHeight="1">
      <c r="B79" s="15" t="s">
        <v>108</v>
      </c>
      <c r="C79" s="17">
        <v>6</v>
      </c>
      <c r="D79" s="17">
        <v>2</v>
      </c>
      <c r="E79" s="26">
        <v>3.35</v>
      </c>
      <c r="F79" s="30">
        <f t="shared" si="4"/>
        <v>12</v>
      </c>
      <c r="G79" s="17">
        <v>2</v>
      </c>
      <c r="H79" s="28">
        <v>1.675</v>
      </c>
      <c r="I79" s="4">
        <f t="shared" si="5"/>
        <v>12</v>
      </c>
      <c r="J79" s="16">
        <v>1</v>
      </c>
      <c r="K79" s="28">
        <v>3.32</v>
      </c>
      <c r="L79" s="7">
        <f>C79*J79</f>
        <v>6</v>
      </c>
      <c r="M79" s="39">
        <f t="shared" si="7"/>
        <v>80.22</v>
      </c>
    </row>
    <row r="80" spans="2:13" s="1" customFormat="1" ht="19.5" customHeight="1">
      <c r="B80" s="15" t="s">
        <v>109</v>
      </c>
      <c r="C80" s="17">
        <v>8</v>
      </c>
      <c r="D80" s="17">
        <v>2</v>
      </c>
      <c r="E80" s="26">
        <v>3.35</v>
      </c>
      <c r="F80" s="30">
        <f t="shared" si="4"/>
        <v>16</v>
      </c>
      <c r="G80" s="17">
        <v>2</v>
      </c>
      <c r="H80" s="28">
        <v>1.675</v>
      </c>
      <c r="I80" s="4">
        <f t="shared" si="5"/>
        <v>16</v>
      </c>
      <c r="J80" s="16">
        <v>1</v>
      </c>
      <c r="K80" s="28">
        <v>3.32</v>
      </c>
      <c r="L80" s="7">
        <f t="shared" si="6"/>
        <v>8</v>
      </c>
      <c r="M80" s="39">
        <f t="shared" si="7"/>
        <v>106.96000000000001</v>
      </c>
    </row>
    <row r="81" spans="2:13" s="1" customFormat="1" ht="19.5" customHeight="1">
      <c r="B81" s="15" t="s">
        <v>527</v>
      </c>
      <c r="C81" s="17">
        <v>50</v>
      </c>
      <c r="D81" s="17">
        <v>2</v>
      </c>
      <c r="E81" s="26">
        <v>3.35</v>
      </c>
      <c r="F81" s="30">
        <f t="shared" si="4"/>
        <v>100</v>
      </c>
      <c r="G81" s="17">
        <v>2</v>
      </c>
      <c r="H81" s="28">
        <v>1.675</v>
      </c>
      <c r="I81" s="4">
        <f t="shared" si="5"/>
        <v>100</v>
      </c>
      <c r="J81" s="16">
        <v>2</v>
      </c>
      <c r="K81" s="28">
        <v>3.32</v>
      </c>
      <c r="L81" s="7">
        <f t="shared" si="6"/>
        <v>100</v>
      </c>
      <c r="M81" s="39">
        <f t="shared" si="7"/>
        <v>834.5</v>
      </c>
    </row>
    <row r="82" spans="2:13" s="1" customFormat="1" ht="19.5" customHeight="1">
      <c r="B82" s="15" t="s">
        <v>110</v>
      </c>
      <c r="C82" s="17">
        <v>30</v>
      </c>
      <c r="D82" s="17">
        <v>2</v>
      </c>
      <c r="E82" s="26">
        <v>3.35</v>
      </c>
      <c r="F82" s="30">
        <f t="shared" si="4"/>
        <v>60</v>
      </c>
      <c r="G82" s="17">
        <v>2</v>
      </c>
      <c r="H82" s="28">
        <v>1.675</v>
      </c>
      <c r="I82" s="4">
        <f t="shared" si="5"/>
        <v>60</v>
      </c>
      <c r="J82" s="16">
        <v>2</v>
      </c>
      <c r="K82" s="28">
        <v>3.32</v>
      </c>
      <c r="L82" s="7">
        <f t="shared" si="6"/>
        <v>60</v>
      </c>
      <c r="M82" s="39">
        <f t="shared" si="7"/>
        <v>500.7</v>
      </c>
    </row>
    <row r="83" spans="2:13" s="1" customFormat="1" ht="19.5" customHeight="1">
      <c r="B83" s="15" t="s">
        <v>111</v>
      </c>
      <c r="C83" s="17">
        <v>45</v>
      </c>
      <c r="D83" s="17">
        <v>2</v>
      </c>
      <c r="E83" s="26">
        <v>3.35</v>
      </c>
      <c r="F83" s="30">
        <f t="shared" si="4"/>
        <v>90</v>
      </c>
      <c r="G83" s="17">
        <v>2</v>
      </c>
      <c r="H83" s="28">
        <v>1.675</v>
      </c>
      <c r="I83" s="4">
        <f t="shared" si="5"/>
        <v>90</v>
      </c>
      <c r="J83" s="16">
        <v>2</v>
      </c>
      <c r="K83" s="28">
        <v>3.32</v>
      </c>
      <c r="L83" s="7">
        <f t="shared" si="6"/>
        <v>90</v>
      </c>
      <c r="M83" s="39">
        <f t="shared" si="7"/>
        <v>751.05</v>
      </c>
    </row>
    <row r="84" spans="2:13" s="1" customFormat="1" ht="19.5" customHeight="1">
      <c r="B84" s="15" t="s">
        <v>112</v>
      </c>
      <c r="C84" s="17">
        <v>165</v>
      </c>
      <c r="D84" s="17">
        <v>2</v>
      </c>
      <c r="E84" s="26">
        <v>3.35</v>
      </c>
      <c r="F84" s="30">
        <f t="shared" si="4"/>
        <v>330</v>
      </c>
      <c r="G84" s="17">
        <v>1</v>
      </c>
      <c r="H84" s="28">
        <v>1.675</v>
      </c>
      <c r="I84" s="4">
        <f t="shared" si="5"/>
        <v>165</v>
      </c>
      <c r="J84" s="17">
        <v>1</v>
      </c>
      <c r="K84" s="28">
        <v>3.32</v>
      </c>
      <c r="L84" s="7">
        <f t="shared" si="6"/>
        <v>165</v>
      </c>
      <c r="M84" s="39">
        <f t="shared" si="7"/>
        <v>1929.675</v>
      </c>
    </row>
    <row r="85" spans="2:13" s="1" customFormat="1" ht="19.5" customHeight="1">
      <c r="B85" s="15" t="s">
        <v>113</v>
      </c>
      <c r="C85" s="17">
        <v>15</v>
      </c>
      <c r="D85" s="17">
        <v>2</v>
      </c>
      <c r="E85" s="26">
        <v>3.35</v>
      </c>
      <c r="F85" s="30">
        <f t="shared" si="4"/>
        <v>30</v>
      </c>
      <c r="G85" s="17">
        <v>2</v>
      </c>
      <c r="H85" s="28">
        <v>1.675</v>
      </c>
      <c r="I85" s="4">
        <f t="shared" si="5"/>
        <v>30</v>
      </c>
      <c r="J85" s="16">
        <v>2</v>
      </c>
      <c r="K85" s="28">
        <v>3.32</v>
      </c>
      <c r="L85" s="7">
        <f t="shared" si="6"/>
        <v>30</v>
      </c>
      <c r="M85" s="39">
        <f t="shared" si="7"/>
        <v>250.35</v>
      </c>
    </row>
    <row r="86" spans="2:13" s="1" customFormat="1" ht="19.5" customHeight="1">
      <c r="B86" s="15" t="s">
        <v>114</v>
      </c>
      <c r="C86" s="17">
        <v>8</v>
      </c>
      <c r="D86" s="17">
        <v>2</v>
      </c>
      <c r="E86" s="26">
        <v>3.35</v>
      </c>
      <c r="F86" s="30">
        <f t="shared" si="4"/>
        <v>16</v>
      </c>
      <c r="G86" s="17">
        <v>1</v>
      </c>
      <c r="H86" s="28">
        <v>1.675</v>
      </c>
      <c r="I86" s="4">
        <f t="shared" si="5"/>
        <v>8</v>
      </c>
      <c r="J86" s="16">
        <v>1</v>
      </c>
      <c r="K86" s="28">
        <v>3.32</v>
      </c>
      <c r="L86" s="7">
        <f t="shared" si="6"/>
        <v>8</v>
      </c>
      <c r="M86" s="39">
        <f t="shared" si="7"/>
        <v>93.56</v>
      </c>
    </row>
    <row r="87" spans="2:13" s="1" customFormat="1" ht="19.5" customHeight="1">
      <c r="B87" s="15" t="s">
        <v>201</v>
      </c>
      <c r="C87" s="17">
        <v>44</v>
      </c>
      <c r="D87" s="17">
        <v>2</v>
      </c>
      <c r="E87" s="26">
        <v>3.35</v>
      </c>
      <c r="F87" s="30">
        <f t="shared" si="4"/>
        <v>88</v>
      </c>
      <c r="G87" s="17">
        <v>1</v>
      </c>
      <c r="H87" s="28">
        <v>1.675</v>
      </c>
      <c r="I87" s="4">
        <f t="shared" si="5"/>
        <v>44</v>
      </c>
      <c r="J87" s="16">
        <v>1</v>
      </c>
      <c r="K87" s="28">
        <v>3.32</v>
      </c>
      <c r="L87" s="7">
        <f t="shared" si="6"/>
        <v>44</v>
      </c>
      <c r="M87" s="39">
        <f t="shared" si="7"/>
        <v>514.5799999999999</v>
      </c>
    </row>
    <row r="88" spans="2:13" s="1" customFormat="1" ht="19.5" customHeight="1">
      <c r="B88" s="15" t="s">
        <v>203</v>
      </c>
      <c r="C88" s="17">
        <v>369</v>
      </c>
      <c r="D88" s="17">
        <v>1</v>
      </c>
      <c r="E88" s="26">
        <v>3.35</v>
      </c>
      <c r="F88" s="30">
        <f t="shared" si="4"/>
        <v>369</v>
      </c>
      <c r="G88" s="17">
        <v>1</v>
      </c>
      <c r="H88" s="28">
        <v>1.675</v>
      </c>
      <c r="I88" s="4">
        <f t="shared" si="5"/>
        <v>369</v>
      </c>
      <c r="J88" s="17">
        <v>1</v>
      </c>
      <c r="K88" s="28">
        <v>3.32</v>
      </c>
      <c r="L88" s="7">
        <f>C88*J88</f>
        <v>369</v>
      </c>
      <c r="M88" s="39">
        <f t="shared" si="7"/>
        <v>3079.3050000000003</v>
      </c>
    </row>
    <row r="89" spans="2:13" s="1" customFormat="1" ht="19.5" customHeight="1">
      <c r="B89" s="15" t="s">
        <v>202</v>
      </c>
      <c r="C89" s="17">
        <v>860</v>
      </c>
      <c r="D89" s="17">
        <v>1</v>
      </c>
      <c r="E89" s="230">
        <v>3.35</v>
      </c>
      <c r="F89" s="30">
        <f>C89*D89</f>
        <v>860</v>
      </c>
      <c r="G89" s="17">
        <v>1</v>
      </c>
      <c r="H89" s="231">
        <v>1.675</v>
      </c>
      <c r="I89" s="4">
        <f t="shared" si="5"/>
        <v>860</v>
      </c>
      <c r="J89" s="17">
        <v>1</v>
      </c>
      <c r="K89" s="231">
        <v>3.32</v>
      </c>
      <c r="L89" s="7">
        <f t="shared" si="6"/>
        <v>860</v>
      </c>
      <c r="M89" s="39">
        <f t="shared" si="7"/>
        <v>7176.7</v>
      </c>
    </row>
    <row r="90" spans="2:13" s="1" customFormat="1" ht="19.5" customHeight="1">
      <c r="B90" s="15" t="s">
        <v>551</v>
      </c>
      <c r="C90" s="17">
        <v>750</v>
      </c>
      <c r="D90" s="17">
        <v>1</v>
      </c>
      <c r="E90" s="230">
        <v>3.13</v>
      </c>
      <c r="F90" s="30">
        <f>C90*D90</f>
        <v>750</v>
      </c>
      <c r="G90" s="17">
        <v>0</v>
      </c>
      <c r="H90" s="231">
        <v>0</v>
      </c>
      <c r="I90" s="4">
        <f>C90*G90</f>
        <v>0</v>
      </c>
      <c r="J90" s="17">
        <v>0</v>
      </c>
      <c r="K90" s="231">
        <v>0</v>
      </c>
      <c r="L90" s="7">
        <f>C90*J90</f>
        <v>0</v>
      </c>
      <c r="M90" s="39">
        <f t="shared" si="7"/>
        <v>2347.5</v>
      </c>
    </row>
    <row r="91" spans="2:13" s="1" customFormat="1" ht="19.5" customHeight="1">
      <c r="B91" s="15" t="s">
        <v>528</v>
      </c>
      <c r="C91" s="17">
        <v>2254</v>
      </c>
      <c r="D91" s="17">
        <v>1</v>
      </c>
      <c r="E91" s="230">
        <v>3.13</v>
      </c>
      <c r="F91" s="30">
        <f>C91*D91</f>
        <v>2254</v>
      </c>
      <c r="G91" s="17">
        <v>0</v>
      </c>
      <c r="H91" s="231">
        <v>0</v>
      </c>
      <c r="I91" s="4">
        <f>C91*G91</f>
        <v>0</v>
      </c>
      <c r="J91" s="17">
        <v>0</v>
      </c>
      <c r="K91" s="231">
        <v>0</v>
      </c>
      <c r="L91" s="7">
        <f>C91*J91</f>
        <v>0</v>
      </c>
      <c r="M91" s="39">
        <f>E91*F91+H91*I91+K91*L91</f>
        <v>7055.0199999999995</v>
      </c>
    </row>
    <row r="92" spans="2:13" s="1" customFormat="1" ht="19.5" customHeight="1" thickBot="1">
      <c r="B92" s="15" t="s">
        <v>552</v>
      </c>
      <c r="C92" s="17">
        <v>1</v>
      </c>
      <c r="D92" s="17">
        <v>1</v>
      </c>
      <c r="E92" s="230">
        <v>3500</v>
      </c>
      <c r="F92" s="30">
        <f>C92*D92</f>
        <v>1</v>
      </c>
      <c r="G92" s="17">
        <v>0</v>
      </c>
      <c r="H92" s="231">
        <v>0</v>
      </c>
      <c r="I92" s="4">
        <f>C92*G92</f>
        <v>0</v>
      </c>
      <c r="J92" s="17">
        <v>0</v>
      </c>
      <c r="K92" s="231">
        <v>0</v>
      </c>
      <c r="L92" s="7">
        <f>C92*J92</f>
        <v>0</v>
      </c>
      <c r="M92" s="39">
        <f>E92*F92+H92*I92+K92*L92</f>
        <v>3500</v>
      </c>
    </row>
    <row r="93" spans="2:13" s="1" customFormat="1" ht="19.5" customHeight="1" thickBot="1">
      <c r="B93" s="5" t="s">
        <v>421</v>
      </c>
      <c r="C93" s="18">
        <f>SUM(C6:C86)</f>
        <v>3314</v>
      </c>
      <c r="D93" s="32"/>
      <c r="E93" s="11"/>
      <c r="F93" s="33">
        <f>SUM(F6:F89)</f>
        <v>8615</v>
      </c>
      <c r="G93" s="32"/>
      <c r="H93" s="2"/>
      <c r="I93" s="33">
        <f>SUM(I6:I89)</f>
        <v>8958</v>
      </c>
      <c r="J93" s="34"/>
      <c r="K93" s="34"/>
      <c r="L93" s="33">
        <f>SUM(L6:L89)</f>
        <v>8939</v>
      </c>
      <c r="M93" s="40">
        <f>SUM(M6:M92)</f>
        <v>86444.9</v>
      </c>
    </row>
    <row r="94" spans="5:13" s="1" customFormat="1" ht="19.5" customHeight="1">
      <c r="E94" s="6"/>
      <c r="M94" s="12"/>
    </row>
    <row r="95" spans="5:13" s="1" customFormat="1" ht="19.5" customHeight="1">
      <c r="E95" s="6"/>
      <c r="M95" s="12"/>
    </row>
    <row r="96" spans="5:13" s="1" customFormat="1" ht="19.5" customHeight="1">
      <c r="E96" s="6"/>
      <c r="M96" s="12"/>
    </row>
    <row r="97" spans="5:13" s="1" customFormat="1" ht="19.5" customHeight="1">
      <c r="E97" s="6"/>
      <c r="M97" s="12"/>
    </row>
    <row r="98" spans="5:13" s="1" customFormat="1" ht="19.5" customHeight="1">
      <c r="E98" s="6"/>
      <c r="M98" s="12"/>
    </row>
    <row r="99" spans="5:13" s="1" customFormat="1" ht="19.5" customHeight="1">
      <c r="E99" s="6"/>
      <c r="M99" s="12"/>
    </row>
    <row r="100" spans="5:13" s="1" customFormat="1" ht="19.5" customHeight="1">
      <c r="E100" s="6"/>
      <c r="M100" s="12"/>
    </row>
    <row r="101" spans="5:13" s="1" customFormat="1" ht="19.5" customHeight="1">
      <c r="E101" s="6"/>
      <c r="M101" s="12"/>
    </row>
    <row r="102" spans="5:13" s="1" customFormat="1" ht="19.5" customHeight="1">
      <c r="E102" s="6"/>
      <c r="M102" s="12"/>
    </row>
    <row r="103" spans="5:13" s="1" customFormat="1" ht="19.5" customHeight="1">
      <c r="E103" s="6"/>
      <c r="M103" s="12"/>
    </row>
    <row r="104" spans="5:13" s="1" customFormat="1" ht="19.5" customHeight="1">
      <c r="E104" s="6"/>
      <c r="M104" s="12"/>
    </row>
    <row r="105" spans="5:13" s="1" customFormat="1" ht="19.5" customHeight="1">
      <c r="E105" s="6"/>
      <c r="M105" s="12"/>
    </row>
    <row r="106" spans="5:13" s="1" customFormat="1" ht="19.5" customHeight="1">
      <c r="E106" s="6"/>
      <c r="M106" s="12"/>
    </row>
    <row r="107" spans="5:13" s="1" customFormat="1" ht="19.5" customHeight="1">
      <c r="E107" s="6"/>
      <c r="M107" s="12"/>
    </row>
    <row r="108" spans="5:13" s="1" customFormat="1" ht="19.5" customHeight="1">
      <c r="E108" s="6"/>
      <c r="M108" s="12"/>
    </row>
    <row r="109" spans="5:13" s="1" customFormat="1" ht="19.5" customHeight="1">
      <c r="E109" s="6"/>
      <c r="M109" s="12"/>
    </row>
    <row r="110" spans="5:13" s="1" customFormat="1" ht="19.5" customHeight="1">
      <c r="E110" s="6"/>
      <c r="M110" s="12"/>
    </row>
    <row r="111" spans="5:13" s="1" customFormat="1" ht="19.5" customHeight="1">
      <c r="E111" s="6"/>
      <c r="M111" s="12"/>
    </row>
    <row r="112" spans="5:13" s="1" customFormat="1" ht="19.5" customHeight="1">
      <c r="E112" s="6"/>
      <c r="M112" s="12"/>
    </row>
    <row r="113" spans="5:13" s="1" customFormat="1" ht="19.5" customHeight="1">
      <c r="E113" s="6"/>
      <c r="M113" s="12"/>
    </row>
    <row r="114" spans="5:13" s="1" customFormat="1" ht="19.5" customHeight="1">
      <c r="E114" s="6"/>
      <c r="M114" s="12"/>
    </row>
    <row r="115" spans="5:13" s="1" customFormat="1" ht="19.5" customHeight="1">
      <c r="E115" s="6"/>
      <c r="M115" s="12"/>
    </row>
    <row r="116" spans="5:13" s="1" customFormat="1" ht="19.5" customHeight="1">
      <c r="E116" s="6"/>
      <c r="M116" s="12"/>
    </row>
    <row r="117" spans="5:13" s="1" customFormat="1" ht="19.5" customHeight="1">
      <c r="E117" s="6"/>
      <c r="M117" s="12"/>
    </row>
    <row r="118" spans="5:13" s="1" customFormat="1" ht="19.5" customHeight="1">
      <c r="E118" s="6"/>
      <c r="M118" s="12"/>
    </row>
    <row r="119" spans="5:13" s="1" customFormat="1" ht="19.5" customHeight="1">
      <c r="E119" s="6"/>
      <c r="M119" s="12"/>
    </row>
    <row r="120" spans="5:13" s="1" customFormat="1" ht="19.5" customHeight="1">
      <c r="E120" s="6"/>
      <c r="M120" s="12"/>
    </row>
  </sheetData>
  <sheetProtection/>
  <mergeCells count="14">
    <mergeCell ref="M4:M5"/>
    <mergeCell ref="E4:E5"/>
    <mergeCell ref="H4:H5"/>
    <mergeCell ref="K4:K5"/>
    <mergeCell ref="F4:F5"/>
    <mergeCell ref="G4:G5"/>
    <mergeCell ref="I4:I5"/>
    <mergeCell ref="D3:F3"/>
    <mergeCell ref="G3:I3"/>
    <mergeCell ref="J3:L3"/>
    <mergeCell ref="C4:C5"/>
    <mergeCell ref="J4:J5"/>
    <mergeCell ref="L4:L5"/>
    <mergeCell ref="D4:D5"/>
  </mergeCells>
  <printOptions/>
  <pageMargins left="0.7480314960629921" right="0.7480314960629921" top="0.984251968503937" bottom="0.6299212598425197" header="0" footer="0"/>
  <pageSetup fitToHeight="4" fitToWidth="1" horizontalDpi="600" verticalDpi="600" orientation="landscape" scale="87" r:id="rId1"/>
</worksheet>
</file>

<file path=xl/worksheets/sheet9.xml><?xml version="1.0" encoding="utf-8"?>
<worksheet xmlns="http://schemas.openxmlformats.org/spreadsheetml/2006/main" xmlns:r="http://schemas.openxmlformats.org/officeDocument/2006/relationships">
  <sheetPr>
    <pageSetUpPr fitToPage="1"/>
  </sheetPr>
  <dimension ref="A1:AB48"/>
  <sheetViews>
    <sheetView zoomScalePageLayoutView="0" workbookViewId="0" topLeftCell="B1">
      <selection activeCell="D7" sqref="D7"/>
    </sheetView>
  </sheetViews>
  <sheetFormatPr defaultColWidth="9.00390625" defaultRowHeight="12.75"/>
  <cols>
    <col min="1" max="1" width="2.25390625" style="13" customWidth="1"/>
    <col min="2" max="2" width="50.75390625" style="13" customWidth="1"/>
    <col min="3" max="5" width="9.125" style="13" customWidth="1"/>
    <col min="6" max="6" width="11.125" style="13" customWidth="1"/>
    <col min="7" max="7" width="16.75390625" style="13" customWidth="1"/>
    <col min="8" max="8" width="18.75390625" style="13" customWidth="1"/>
    <col min="9" max="16384" width="9.125" style="13" customWidth="1"/>
  </cols>
  <sheetData>
    <row r="1" spans="1:18" s="1" customFormat="1" ht="19.5" customHeight="1">
      <c r="A1" s="42"/>
      <c r="B1" s="288" t="s">
        <v>437</v>
      </c>
      <c r="C1" s="136"/>
      <c r="D1" s="136"/>
      <c r="E1" s="137"/>
      <c r="F1" s="42"/>
      <c r="G1" s="42"/>
      <c r="H1" s="42"/>
      <c r="I1" s="42"/>
      <c r="J1" s="42"/>
      <c r="K1" s="42"/>
      <c r="L1" s="42"/>
      <c r="M1" s="42"/>
      <c r="N1" s="42"/>
      <c r="O1" s="42"/>
      <c r="P1" s="42"/>
      <c r="Q1" s="42"/>
      <c r="R1" s="42"/>
    </row>
    <row r="2" spans="1:18" s="1" customFormat="1" ht="19.5" customHeight="1" thickBot="1">
      <c r="A2" s="42"/>
      <c r="B2" s="42"/>
      <c r="C2" s="136"/>
      <c r="D2" s="136"/>
      <c r="E2" s="137"/>
      <c r="F2" s="42"/>
      <c r="G2" s="42"/>
      <c r="H2" s="42"/>
      <c r="I2" s="42"/>
      <c r="J2" s="42"/>
      <c r="K2" s="42"/>
      <c r="L2" s="42"/>
      <c r="M2" s="42"/>
      <c r="N2" s="42"/>
      <c r="O2" s="42"/>
      <c r="P2" s="42"/>
      <c r="Q2" s="42"/>
      <c r="R2" s="42"/>
    </row>
    <row r="3" spans="1:28" s="1" customFormat="1" ht="19.5" customHeight="1" thickBot="1">
      <c r="A3" s="42"/>
      <c r="B3" s="52" t="s">
        <v>255</v>
      </c>
      <c r="C3" s="54" t="s">
        <v>411</v>
      </c>
      <c r="D3" s="54" t="s">
        <v>320</v>
      </c>
      <c r="E3" s="54" t="s">
        <v>396</v>
      </c>
      <c r="F3" s="55" t="s">
        <v>412</v>
      </c>
      <c r="G3" s="53" t="s">
        <v>321</v>
      </c>
      <c r="H3" s="57" t="s">
        <v>410</v>
      </c>
      <c r="I3" s="43"/>
      <c r="J3" s="43"/>
      <c r="K3" s="43"/>
      <c r="L3" s="43"/>
      <c r="M3" s="43"/>
      <c r="N3" s="43"/>
      <c r="O3" s="43"/>
      <c r="P3" s="43"/>
      <c r="Q3" s="43"/>
      <c r="R3" s="43"/>
      <c r="S3" s="10"/>
      <c r="T3" s="10"/>
      <c r="U3" s="10"/>
      <c r="V3" s="10"/>
      <c r="W3" s="10"/>
      <c r="X3" s="10"/>
      <c r="Y3" s="10"/>
      <c r="Z3" s="10"/>
      <c r="AA3" s="10"/>
      <c r="AB3" s="10"/>
    </row>
    <row r="4" spans="1:18" s="1" customFormat="1" ht="19.5" customHeight="1">
      <c r="A4" s="42"/>
      <c r="B4" s="58" t="s">
        <v>277</v>
      </c>
      <c r="C4" s="61">
        <v>90</v>
      </c>
      <c r="D4" s="163">
        <v>1</v>
      </c>
      <c r="E4" s="59"/>
      <c r="F4" s="59">
        <f>C4*D4</f>
        <v>90</v>
      </c>
      <c r="G4" s="128">
        <v>1.862</v>
      </c>
      <c r="H4" s="64">
        <f>F4*G4</f>
        <v>167.58</v>
      </c>
      <c r="I4" s="42"/>
      <c r="J4" s="42"/>
      <c r="K4" s="42"/>
      <c r="L4" s="42"/>
      <c r="M4" s="42"/>
      <c r="N4" s="42"/>
      <c r="O4" s="42"/>
      <c r="P4" s="42"/>
      <c r="Q4" s="42"/>
      <c r="R4" s="42"/>
    </row>
    <row r="5" spans="1:18" s="1" customFormat="1" ht="19.5" customHeight="1">
      <c r="A5" s="42"/>
      <c r="B5" s="65" t="s">
        <v>279</v>
      </c>
      <c r="C5" s="68">
        <v>112</v>
      </c>
      <c r="D5" s="71">
        <v>1</v>
      </c>
      <c r="E5" s="66"/>
      <c r="F5" s="66">
        <f aca="true" t="shared" si="0" ref="F5:F40">C5*D5</f>
        <v>112</v>
      </c>
      <c r="G5" s="128">
        <v>1.862</v>
      </c>
      <c r="H5" s="70">
        <f aca="true" t="shared" si="1" ref="H5:H40">F5*G5</f>
        <v>208.544</v>
      </c>
      <c r="I5" s="42"/>
      <c r="J5" s="42"/>
      <c r="K5" s="42"/>
      <c r="L5" s="42"/>
      <c r="M5" s="42"/>
      <c r="N5" s="42"/>
      <c r="O5" s="42"/>
      <c r="P5" s="42"/>
      <c r="Q5" s="42"/>
      <c r="R5" s="42"/>
    </row>
    <row r="6" spans="1:18" s="1" customFormat="1" ht="19.5" customHeight="1">
      <c r="A6" s="42"/>
      <c r="B6" s="65" t="s">
        <v>278</v>
      </c>
      <c r="C6" s="68">
        <v>44</v>
      </c>
      <c r="D6" s="71">
        <v>1</v>
      </c>
      <c r="E6" s="66"/>
      <c r="F6" s="66">
        <f t="shared" si="0"/>
        <v>44</v>
      </c>
      <c r="G6" s="128">
        <v>1.862</v>
      </c>
      <c r="H6" s="70">
        <f t="shared" si="1"/>
        <v>81.928</v>
      </c>
      <c r="I6" s="42"/>
      <c r="J6" s="42"/>
      <c r="K6" s="42"/>
      <c r="L6" s="42"/>
      <c r="M6" s="42"/>
      <c r="N6" s="42"/>
      <c r="O6" s="42"/>
      <c r="P6" s="42"/>
      <c r="Q6" s="42"/>
      <c r="R6" s="42"/>
    </row>
    <row r="7" spans="1:18" s="1" customFormat="1" ht="19.5" customHeight="1">
      <c r="A7" s="42"/>
      <c r="B7" s="65" t="s">
        <v>304</v>
      </c>
      <c r="C7" s="68">
        <v>47</v>
      </c>
      <c r="D7" s="71">
        <v>1</v>
      </c>
      <c r="E7" s="66"/>
      <c r="F7" s="66">
        <f t="shared" si="0"/>
        <v>47</v>
      </c>
      <c r="G7" s="128">
        <v>1.862</v>
      </c>
      <c r="H7" s="70">
        <f t="shared" si="1"/>
        <v>87.51400000000001</v>
      </c>
      <c r="I7" s="42"/>
      <c r="J7" s="42"/>
      <c r="K7" s="42"/>
      <c r="L7" s="42"/>
      <c r="M7" s="42"/>
      <c r="N7" s="42"/>
      <c r="O7" s="42"/>
      <c r="P7" s="42"/>
      <c r="Q7" s="42"/>
      <c r="R7" s="42"/>
    </row>
    <row r="8" spans="1:18" s="1" customFormat="1" ht="19.5" customHeight="1">
      <c r="A8" s="42"/>
      <c r="B8" s="65" t="s">
        <v>296</v>
      </c>
      <c r="C8" s="68">
        <v>47</v>
      </c>
      <c r="D8" s="71">
        <v>2</v>
      </c>
      <c r="E8" s="66"/>
      <c r="F8" s="66">
        <f t="shared" si="0"/>
        <v>94</v>
      </c>
      <c r="G8" s="128">
        <v>1.862</v>
      </c>
      <c r="H8" s="70">
        <f t="shared" si="1"/>
        <v>175.02800000000002</v>
      </c>
      <c r="I8" s="42"/>
      <c r="J8" s="42"/>
      <c r="K8" s="42"/>
      <c r="L8" s="42"/>
      <c r="M8" s="42"/>
      <c r="N8" s="42"/>
      <c r="O8" s="42"/>
      <c r="P8" s="42"/>
      <c r="Q8" s="42"/>
      <c r="R8" s="42"/>
    </row>
    <row r="9" spans="1:18" s="1" customFormat="1" ht="19.5" customHeight="1">
      <c r="A9" s="42"/>
      <c r="B9" s="65" t="s">
        <v>271</v>
      </c>
      <c r="C9" s="68">
        <v>130</v>
      </c>
      <c r="D9" s="71">
        <v>2</v>
      </c>
      <c r="E9" s="66"/>
      <c r="F9" s="66">
        <f t="shared" si="0"/>
        <v>260</v>
      </c>
      <c r="G9" s="128">
        <v>1.862</v>
      </c>
      <c r="H9" s="70">
        <f t="shared" si="1"/>
        <v>484.12</v>
      </c>
      <c r="I9" s="42"/>
      <c r="J9" s="42"/>
      <c r="K9" s="42"/>
      <c r="L9" s="42"/>
      <c r="M9" s="42"/>
      <c r="N9" s="42"/>
      <c r="O9" s="42"/>
      <c r="P9" s="42"/>
      <c r="Q9" s="42"/>
      <c r="R9" s="42"/>
    </row>
    <row r="10" spans="1:18" s="1" customFormat="1" ht="19.5" customHeight="1">
      <c r="A10" s="42"/>
      <c r="B10" s="65" t="s">
        <v>274</v>
      </c>
      <c r="C10" s="68">
        <v>7</v>
      </c>
      <c r="D10" s="71">
        <v>1</v>
      </c>
      <c r="E10" s="66"/>
      <c r="F10" s="66">
        <f t="shared" si="0"/>
        <v>7</v>
      </c>
      <c r="G10" s="128">
        <v>1.862</v>
      </c>
      <c r="H10" s="70">
        <f t="shared" si="1"/>
        <v>13.034</v>
      </c>
      <c r="I10" s="42"/>
      <c r="J10" s="42"/>
      <c r="K10" s="42"/>
      <c r="L10" s="42"/>
      <c r="M10" s="42"/>
      <c r="N10" s="42"/>
      <c r="O10" s="42"/>
      <c r="P10" s="42"/>
      <c r="Q10" s="42"/>
      <c r="R10" s="42"/>
    </row>
    <row r="11" spans="1:18" s="1" customFormat="1" ht="19.5" customHeight="1">
      <c r="A11" s="42"/>
      <c r="B11" s="65" t="s">
        <v>287</v>
      </c>
      <c r="C11" s="68">
        <v>380</v>
      </c>
      <c r="D11" s="71">
        <v>1</v>
      </c>
      <c r="E11" s="66"/>
      <c r="F11" s="66">
        <f t="shared" si="0"/>
        <v>380</v>
      </c>
      <c r="G11" s="128">
        <v>1.862</v>
      </c>
      <c r="H11" s="70">
        <f t="shared" si="1"/>
        <v>707.5600000000001</v>
      </c>
      <c r="I11" s="42"/>
      <c r="J11" s="42"/>
      <c r="K11" s="42"/>
      <c r="L11" s="42"/>
      <c r="M11" s="42"/>
      <c r="N11" s="42"/>
      <c r="O11" s="42"/>
      <c r="P11" s="42"/>
      <c r="Q11" s="42"/>
      <c r="R11" s="42"/>
    </row>
    <row r="12" spans="1:18" s="1" customFormat="1" ht="19.5" customHeight="1">
      <c r="A12" s="42"/>
      <c r="B12" s="65" t="s">
        <v>288</v>
      </c>
      <c r="C12" s="68">
        <v>31</v>
      </c>
      <c r="D12" s="71">
        <v>1</v>
      </c>
      <c r="E12" s="66"/>
      <c r="F12" s="66">
        <f t="shared" si="0"/>
        <v>31</v>
      </c>
      <c r="G12" s="128">
        <v>1.862</v>
      </c>
      <c r="H12" s="70">
        <f t="shared" si="1"/>
        <v>57.722</v>
      </c>
      <c r="I12" s="42"/>
      <c r="J12" s="42"/>
      <c r="K12" s="42"/>
      <c r="L12" s="42"/>
      <c r="M12" s="42"/>
      <c r="N12" s="42"/>
      <c r="O12" s="42"/>
      <c r="P12" s="42"/>
      <c r="Q12" s="42"/>
      <c r="R12" s="42"/>
    </row>
    <row r="13" spans="1:18" s="1" customFormat="1" ht="19.5" customHeight="1">
      <c r="A13" s="42"/>
      <c r="B13" s="65" t="s">
        <v>480</v>
      </c>
      <c r="C13" s="68">
        <v>20</v>
      </c>
      <c r="D13" s="71">
        <v>1</v>
      </c>
      <c r="E13" s="66"/>
      <c r="F13" s="66">
        <f t="shared" si="0"/>
        <v>20</v>
      </c>
      <c r="G13" s="128">
        <v>1.862</v>
      </c>
      <c r="H13" s="70">
        <f t="shared" si="1"/>
        <v>37.24</v>
      </c>
      <c r="I13" s="42"/>
      <c r="J13" s="42"/>
      <c r="K13" s="42"/>
      <c r="L13" s="42"/>
      <c r="M13" s="42"/>
      <c r="N13" s="42"/>
      <c r="O13" s="42"/>
      <c r="P13" s="42"/>
      <c r="Q13" s="42"/>
      <c r="R13" s="42"/>
    </row>
    <row r="14" spans="1:18" s="1" customFormat="1" ht="19.5" customHeight="1">
      <c r="A14" s="42"/>
      <c r="B14" s="65" t="s">
        <v>295</v>
      </c>
      <c r="C14" s="68">
        <v>95</v>
      </c>
      <c r="D14" s="71">
        <v>1</v>
      </c>
      <c r="E14" s="66"/>
      <c r="F14" s="66">
        <f t="shared" si="0"/>
        <v>95</v>
      </c>
      <c r="G14" s="128">
        <v>1.862</v>
      </c>
      <c r="H14" s="70">
        <f t="shared" si="1"/>
        <v>176.89000000000001</v>
      </c>
      <c r="I14" s="42"/>
      <c r="J14" s="42"/>
      <c r="K14" s="42"/>
      <c r="L14" s="42"/>
      <c r="M14" s="42"/>
      <c r="N14" s="42"/>
      <c r="O14" s="42"/>
      <c r="P14" s="42"/>
      <c r="Q14" s="42"/>
      <c r="R14" s="42"/>
    </row>
    <row r="15" spans="1:18" s="1" customFormat="1" ht="19.5" customHeight="1">
      <c r="A15" s="42"/>
      <c r="B15" s="65" t="s">
        <v>31</v>
      </c>
      <c r="C15" s="139">
        <v>313</v>
      </c>
      <c r="D15" s="71">
        <v>1</v>
      </c>
      <c r="E15" s="66"/>
      <c r="F15" s="66">
        <f t="shared" si="0"/>
        <v>313</v>
      </c>
      <c r="G15" s="128">
        <v>1.862</v>
      </c>
      <c r="H15" s="70">
        <f t="shared" si="1"/>
        <v>582.806</v>
      </c>
      <c r="I15" s="42"/>
      <c r="J15" s="42"/>
      <c r="K15" s="42"/>
      <c r="L15" s="42"/>
      <c r="M15" s="42"/>
      <c r="N15" s="42"/>
      <c r="O15" s="42"/>
      <c r="P15" s="42"/>
      <c r="Q15" s="42"/>
      <c r="R15" s="42"/>
    </row>
    <row r="16" spans="1:18" s="1" customFormat="1" ht="19.5" customHeight="1">
      <c r="A16" s="42"/>
      <c r="B16" s="65" t="s">
        <v>270</v>
      </c>
      <c r="C16" s="139">
        <v>52</v>
      </c>
      <c r="D16" s="71">
        <v>3</v>
      </c>
      <c r="E16" s="66"/>
      <c r="F16" s="66">
        <f t="shared" si="0"/>
        <v>156</v>
      </c>
      <c r="G16" s="128">
        <v>1.862</v>
      </c>
      <c r="H16" s="70">
        <f t="shared" si="1"/>
        <v>290.47200000000004</v>
      </c>
      <c r="I16" s="42"/>
      <c r="J16" s="42"/>
      <c r="K16" s="42"/>
      <c r="L16" s="42"/>
      <c r="M16" s="42"/>
      <c r="N16" s="42"/>
      <c r="O16" s="42"/>
      <c r="P16" s="42"/>
      <c r="Q16" s="42"/>
      <c r="R16" s="42"/>
    </row>
    <row r="17" spans="1:18" s="1" customFormat="1" ht="19.5" customHeight="1">
      <c r="A17" s="42"/>
      <c r="B17" s="65" t="s">
        <v>297</v>
      </c>
      <c r="C17" s="139">
        <v>31</v>
      </c>
      <c r="D17" s="71">
        <v>1</v>
      </c>
      <c r="E17" s="66"/>
      <c r="F17" s="66">
        <f t="shared" si="0"/>
        <v>31</v>
      </c>
      <c r="G17" s="128">
        <v>1.862</v>
      </c>
      <c r="H17" s="70">
        <f t="shared" si="1"/>
        <v>57.722</v>
      </c>
      <c r="I17" s="42"/>
      <c r="J17" s="42"/>
      <c r="K17" s="42"/>
      <c r="L17" s="42"/>
      <c r="M17" s="42"/>
      <c r="N17" s="42"/>
      <c r="O17" s="42"/>
      <c r="P17" s="42"/>
      <c r="Q17" s="42"/>
      <c r="R17" s="42"/>
    </row>
    <row r="18" spans="1:18" s="1" customFormat="1" ht="19.5" customHeight="1">
      <c r="A18" s="42"/>
      <c r="B18" s="65" t="s">
        <v>301</v>
      </c>
      <c r="C18" s="139">
        <v>48</v>
      </c>
      <c r="D18" s="71">
        <v>1</v>
      </c>
      <c r="E18" s="66"/>
      <c r="F18" s="66">
        <f t="shared" si="0"/>
        <v>48</v>
      </c>
      <c r="G18" s="128">
        <v>1.862</v>
      </c>
      <c r="H18" s="70">
        <f t="shared" si="1"/>
        <v>89.376</v>
      </c>
      <c r="I18" s="42"/>
      <c r="J18" s="42"/>
      <c r="K18" s="42"/>
      <c r="L18" s="42"/>
      <c r="M18" s="42"/>
      <c r="N18" s="42"/>
      <c r="O18" s="42"/>
      <c r="P18" s="42"/>
      <c r="Q18" s="42"/>
      <c r="R18" s="42"/>
    </row>
    <row r="19" spans="1:18" s="1" customFormat="1" ht="19.5" customHeight="1">
      <c r="A19" s="42"/>
      <c r="B19" s="65" t="s">
        <v>273</v>
      </c>
      <c r="C19" s="139">
        <v>133</v>
      </c>
      <c r="D19" s="71">
        <v>1</v>
      </c>
      <c r="E19" s="66"/>
      <c r="F19" s="66">
        <f t="shared" si="0"/>
        <v>133</v>
      </c>
      <c r="G19" s="128">
        <v>1.862</v>
      </c>
      <c r="H19" s="70">
        <f t="shared" si="1"/>
        <v>247.64600000000002</v>
      </c>
      <c r="I19" s="42"/>
      <c r="J19" s="42"/>
      <c r="K19" s="42"/>
      <c r="L19" s="42"/>
      <c r="M19" s="42"/>
      <c r="N19" s="42"/>
      <c r="O19" s="42"/>
      <c r="P19" s="42"/>
      <c r="Q19" s="42"/>
      <c r="R19" s="42"/>
    </row>
    <row r="20" spans="1:18" s="1" customFormat="1" ht="19.5" customHeight="1">
      <c r="A20" s="42"/>
      <c r="B20" s="65" t="s">
        <v>275</v>
      </c>
      <c r="C20" s="139">
        <v>170</v>
      </c>
      <c r="D20" s="71">
        <v>1</v>
      </c>
      <c r="E20" s="66"/>
      <c r="F20" s="66">
        <f t="shared" si="0"/>
        <v>170</v>
      </c>
      <c r="G20" s="128">
        <v>1.862</v>
      </c>
      <c r="H20" s="70">
        <f t="shared" si="1"/>
        <v>316.54</v>
      </c>
      <c r="I20" s="42"/>
      <c r="J20" s="42"/>
      <c r="K20" s="42"/>
      <c r="L20" s="42"/>
      <c r="M20" s="42"/>
      <c r="N20" s="42"/>
      <c r="O20" s="42"/>
      <c r="P20" s="42"/>
      <c r="Q20" s="42"/>
      <c r="R20" s="42"/>
    </row>
    <row r="21" spans="1:18" s="1" customFormat="1" ht="19.5" customHeight="1">
      <c r="A21" s="42"/>
      <c r="B21" s="65" t="s">
        <v>289</v>
      </c>
      <c r="C21" s="139">
        <v>60</v>
      </c>
      <c r="D21" s="71">
        <v>1</v>
      </c>
      <c r="E21" s="66"/>
      <c r="F21" s="66">
        <f t="shared" si="0"/>
        <v>60</v>
      </c>
      <c r="G21" s="128">
        <v>1.862</v>
      </c>
      <c r="H21" s="70">
        <f t="shared" si="1"/>
        <v>111.72</v>
      </c>
      <c r="I21" s="42"/>
      <c r="J21" s="42"/>
      <c r="K21" s="42"/>
      <c r="L21" s="42"/>
      <c r="M21" s="42"/>
      <c r="N21" s="42"/>
      <c r="O21" s="42"/>
      <c r="P21" s="42"/>
      <c r="Q21" s="42"/>
      <c r="R21" s="42"/>
    </row>
    <row r="22" spans="1:18" s="1" customFormat="1" ht="19.5" customHeight="1">
      <c r="A22" s="42"/>
      <c r="B22" s="65" t="s">
        <v>272</v>
      </c>
      <c r="C22" s="139">
        <v>85</v>
      </c>
      <c r="D22" s="71">
        <v>1</v>
      </c>
      <c r="E22" s="66"/>
      <c r="F22" s="66">
        <f t="shared" si="0"/>
        <v>85</v>
      </c>
      <c r="G22" s="128">
        <v>1.862</v>
      </c>
      <c r="H22" s="70">
        <f t="shared" si="1"/>
        <v>158.27</v>
      </c>
      <c r="I22" s="42"/>
      <c r="J22" s="42"/>
      <c r="K22" s="42"/>
      <c r="L22" s="42"/>
      <c r="M22" s="42"/>
      <c r="N22" s="42"/>
      <c r="O22" s="42"/>
      <c r="P22" s="42"/>
      <c r="Q22" s="42"/>
      <c r="R22" s="42"/>
    </row>
    <row r="23" spans="1:18" s="1" customFormat="1" ht="19.5" customHeight="1">
      <c r="A23" s="42"/>
      <c r="B23" s="65" t="s">
        <v>299</v>
      </c>
      <c r="C23" s="139">
        <v>96</v>
      </c>
      <c r="D23" s="71">
        <v>1</v>
      </c>
      <c r="E23" s="66"/>
      <c r="F23" s="66">
        <f t="shared" si="0"/>
        <v>96</v>
      </c>
      <c r="G23" s="128">
        <v>1.862</v>
      </c>
      <c r="H23" s="70">
        <f t="shared" si="1"/>
        <v>178.752</v>
      </c>
      <c r="I23" s="42"/>
      <c r="J23" s="42"/>
      <c r="K23" s="42"/>
      <c r="L23" s="42"/>
      <c r="M23" s="42"/>
      <c r="N23" s="42"/>
      <c r="O23" s="42"/>
      <c r="P23" s="42"/>
      <c r="Q23" s="42"/>
      <c r="R23" s="42"/>
    </row>
    <row r="24" spans="1:18" s="1" customFormat="1" ht="19.5" customHeight="1">
      <c r="A24" s="42"/>
      <c r="B24" s="65" t="s">
        <v>302</v>
      </c>
      <c r="C24" s="139">
        <v>33</v>
      </c>
      <c r="D24" s="71">
        <v>1</v>
      </c>
      <c r="E24" s="66"/>
      <c r="F24" s="66">
        <f t="shared" si="0"/>
        <v>33</v>
      </c>
      <c r="G24" s="128">
        <v>1.862</v>
      </c>
      <c r="H24" s="70">
        <f t="shared" si="1"/>
        <v>61.446000000000005</v>
      </c>
      <c r="I24" s="42"/>
      <c r="J24" s="42"/>
      <c r="K24" s="42"/>
      <c r="L24" s="42"/>
      <c r="M24" s="42"/>
      <c r="N24" s="42"/>
      <c r="O24" s="42"/>
      <c r="P24" s="42"/>
      <c r="Q24" s="42"/>
      <c r="R24" s="42"/>
    </row>
    <row r="25" spans="1:18" s="1" customFormat="1" ht="19.5" customHeight="1">
      <c r="A25" s="42"/>
      <c r="B25" s="65" t="s">
        <v>303</v>
      </c>
      <c r="C25" s="139">
        <v>97</v>
      </c>
      <c r="D25" s="71">
        <v>1</v>
      </c>
      <c r="E25" s="66"/>
      <c r="F25" s="66">
        <f t="shared" si="0"/>
        <v>97</v>
      </c>
      <c r="G25" s="128">
        <v>1.862</v>
      </c>
      <c r="H25" s="70">
        <f t="shared" si="1"/>
        <v>180.614</v>
      </c>
      <c r="I25" s="42"/>
      <c r="J25" s="42"/>
      <c r="K25" s="42"/>
      <c r="L25" s="42"/>
      <c r="M25" s="42"/>
      <c r="N25" s="42"/>
      <c r="O25" s="42"/>
      <c r="P25" s="42"/>
      <c r="Q25" s="42"/>
      <c r="R25" s="42"/>
    </row>
    <row r="26" spans="1:18" s="1" customFormat="1" ht="19.5" customHeight="1">
      <c r="A26" s="42"/>
      <c r="B26" s="65" t="s">
        <v>294</v>
      </c>
      <c r="C26" s="139">
        <v>97</v>
      </c>
      <c r="D26" s="71">
        <v>1</v>
      </c>
      <c r="E26" s="66"/>
      <c r="F26" s="66">
        <f t="shared" si="0"/>
        <v>97</v>
      </c>
      <c r="G26" s="128">
        <v>1.862</v>
      </c>
      <c r="H26" s="70">
        <f t="shared" si="1"/>
        <v>180.614</v>
      </c>
      <c r="I26" s="42"/>
      <c r="J26" s="42"/>
      <c r="K26" s="42"/>
      <c r="L26" s="42"/>
      <c r="M26" s="42"/>
      <c r="N26" s="42"/>
      <c r="O26" s="42"/>
      <c r="P26" s="42"/>
      <c r="Q26" s="42"/>
      <c r="R26" s="42"/>
    </row>
    <row r="27" spans="1:18" s="1" customFormat="1" ht="19.5" customHeight="1">
      <c r="A27" s="42"/>
      <c r="B27" s="65" t="s">
        <v>300</v>
      </c>
      <c r="C27" s="139">
        <v>195</v>
      </c>
      <c r="D27" s="71">
        <v>2</v>
      </c>
      <c r="E27" s="66"/>
      <c r="F27" s="66">
        <f t="shared" si="0"/>
        <v>390</v>
      </c>
      <c r="G27" s="128">
        <v>1.862</v>
      </c>
      <c r="H27" s="70">
        <f t="shared" si="1"/>
        <v>726.1800000000001</v>
      </c>
      <c r="I27" s="42"/>
      <c r="J27" s="42"/>
      <c r="K27" s="42"/>
      <c r="L27" s="42"/>
      <c r="M27" s="42"/>
      <c r="N27" s="42"/>
      <c r="O27" s="42"/>
      <c r="P27" s="42"/>
      <c r="Q27" s="42"/>
      <c r="R27" s="42"/>
    </row>
    <row r="28" spans="1:18" s="1" customFormat="1" ht="19.5" customHeight="1">
      <c r="A28" s="42"/>
      <c r="B28" s="65" t="s">
        <v>276</v>
      </c>
      <c r="C28" s="139">
        <v>52</v>
      </c>
      <c r="D28" s="71">
        <v>2</v>
      </c>
      <c r="E28" s="66"/>
      <c r="F28" s="66">
        <f t="shared" si="0"/>
        <v>104</v>
      </c>
      <c r="G28" s="128">
        <v>1.862</v>
      </c>
      <c r="H28" s="70">
        <f t="shared" si="1"/>
        <v>193.64800000000002</v>
      </c>
      <c r="I28" s="42"/>
      <c r="J28" s="42"/>
      <c r="K28" s="42"/>
      <c r="L28" s="42"/>
      <c r="M28" s="42"/>
      <c r="N28" s="42"/>
      <c r="O28" s="42"/>
      <c r="P28" s="42"/>
      <c r="Q28" s="42"/>
      <c r="R28" s="42"/>
    </row>
    <row r="29" spans="1:18" s="1" customFormat="1" ht="19.5" customHeight="1">
      <c r="A29" s="42"/>
      <c r="B29" s="65" t="s">
        <v>290</v>
      </c>
      <c r="C29" s="139">
        <v>22</v>
      </c>
      <c r="D29" s="71">
        <v>1</v>
      </c>
      <c r="E29" s="66"/>
      <c r="F29" s="66">
        <f t="shared" si="0"/>
        <v>22</v>
      </c>
      <c r="G29" s="128">
        <v>1.862</v>
      </c>
      <c r="H29" s="70">
        <f t="shared" si="1"/>
        <v>40.964</v>
      </c>
      <c r="I29" s="42"/>
      <c r="J29" s="42"/>
      <c r="K29" s="42"/>
      <c r="L29" s="42"/>
      <c r="M29" s="42"/>
      <c r="N29" s="42"/>
      <c r="O29" s="42"/>
      <c r="P29" s="42"/>
      <c r="Q29" s="42"/>
      <c r="R29" s="42"/>
    </row>
    <row r="30" spans="1:18" s="1" customFormat="1" ht="19.5" customHeight="1">
      <c r="A30" s="42"/>
      <c r="B30" s="65" t="s">
        <v>280</v>
      </c>
      <c r="C30" s="139">
        <v>215</v>
      </c>
      <c r="D30" s="71">
        <v>1</v>
      </c>
      <c r="E30" s="66"/>
      <c r="F30" s="66">
        <f t="shared" si="0"/>
        <v>215</v>
      </c>
      <c r="G30" s="128">
        <v>1.862</v>
      </c>
      <c r="H30" s="70">
        <f t="shared" si="1"/>
        <v>400.33000000000004</v>
      </c>
      <c r="I30" s="42"/>
      <c r="J30" s="42"/>
      <c r="K30" s="42"/>
      <c r="L30" s="42"/>
      <c r="M30" s="42"/>
      <c r="N30" s="42"/>
      <c r="O30" s="42"/>
      <c r="P30" s="42"/>
      <c r="Q30" s="42"/>
      <c r="R30" s="42"/>
    </row>
    <row r="31" spans="1:18" s="1" customFormat="1" ht="19.5" customHeight="1">
      <c r="A31" s="42"/>
      <c r="B31" s="65" t="s">
        <v>281</v>
      </c>
      <c r="C31" s="139">
        <v>105</v>
      </c>
      <c r="D31" s="71">
        <v>1</v>
      </c>
      <c r="E31" s="66"/>
      <c r="F31" s="66">
        <f t="shared" si="0"/>
        <v>105</v>
      </c>
      <c r="G31" s="128">
        <v>1.862</v>
      </c>
      <c r="H31" s="70">
        <f t="shared" si="1"/>
        <v>195.51000000000002</v>
      </c>
      <c r="I31" s="42"/>
      <c r="J31" s="42"/>
      <c r="K31" s="42"/>
      <c r="L31" s="42"/>
      <c r="M31" s="42"/>
      <c r="N31" s="42"/>
      <c r="O31" s="42"/>
      <c r="P31" s="42"/>
      <c r="Q31" s="42"/>
      <c r="R31" s="42"/>
    </row>
    <row r="32" spans="1:18" s="1" customFormat="1" ht="19.5" customHeight="1">
      <c r="A32" s="42"/>
      <c r="B32" s="65" t="s">
        <v>282</v>
      </c>
      <c r="C32" s="139">
        <v>57</v>
      </c>
      <c r="D32" s="71">
        <v>1</v>
      </c>
      <c r="E32" s="66"/>
      <c r="F32" s="66">
        <f t="shared" si="0"/>
        <v>57</v>
      </c>
      <c r="G32" s="128">
        <v>1.862</v>
      </c>
      <c r="H32" s="70">
        <f t="shared" si="1"/>
        <v>106.134</v>
      </c>
      <c r="I32" s="42"/>
      <c r="J32" s="42"/>
      <c r="K32" s="42"/>
      <c r="L32" s="42"/>
      <c r="M32" s="42"/>
      <c r="N32" s="42"/>
      <c r="O32" s="42"/>
      <c r="P32" s="42"/>
      <c r="Q32" s="42"/>
      <c r="R32" s="42"/>
    </row>
    <row r="33" spans="1:18" s="1" customFormat="1" ht="19.5" customHeight="1">
      <c r="A33" s="42"/>
      <c r="B33" s="65" t="s">
        <v>291</v>
      </c>
      <c r="C33" s="139">
        <v>53</v>
      </c>
      <c r="D33" s="71">
        <v>1</v>
      </c>
      <c r="E33" s="66"/>
      <c r="F33" s="66">
        <f t="shared" si="0"/>
        <v>53</v>
      </c>
      <c r="G33" s="128">
        <v>1.862</v>
      </c>
      <c r="H33" s="70">
        <f t="shared" si="1"/>
        <v>98.686</v>
      </c>
      <c r="I33" s="42"/>
      <c r="J33" s="42"/>
      <c r="K33" s="42"/>
      <c r="L33" s="42"/>
      <c r="M33" s="42"/>
      <c r="N33" s="42"/>
      <c r="O33" s="42"/>
      <c r="P33" s="42"/>
      <c r="Q33" s="42"/>
      <c r="R33" s="42"/>
    </row>
    <row r="34" spans="1:18" s="1" customFormat="1" ht="19.5" customHeight="1">
      <c r="A34" s="42"/>
      <c r="B34" s="65" t="s">
        <v>292</v>
      </c>
      <c r="C34" s="139">
        <v>36</v>
      </c>
      <c r="D34" s="71">
        <v>1</v>
      </c>
      <c r="E34" s="66"/>
      <c r="F34" s="66">
        <f t="shared" si="0"/>
        <v>36</v>
      </c>
      <c r="G34" s="128">
        <v>1.862</v>
      </c>
      <c r="H34" s="70">
        <f t="shared" si="1"/>
        <v>67.03200000000001</v>
      </c>
      <c r="I34" s="42"/>
      <c r="J34" s="42"/>
      <c r="K34" s="42"/>
      <c r="L34" s="42"/>
      <c r="M34" s="42"/>
      <c r="N34" s="42"/>
      <c r="O34" s="42"/>
      <c r="P34" s="42"/>
      <c r="Q34" s="42"/>
      <c r="R34" s="42"/>
    </row>
    <row r="35" spans="1:18" s="1" customFormat="1" ht="19.5" customHeight="1">
      <c r="A35" s="42"/>
      <c r="B35" s="65" t="s">
        <v>293</v>
      </c>
      <c r="C35" s="139">
        <v>26</v>
      </c>
      <c r="D35" s="71">
        <v>1</v>
      </c>
      <c r="E35" s="66"/>
      <c r="F35" s="66">
        <f t="shared" si="0"/>
        <v>26</v>
      </c>
      <c r="G35" s="128">
        <v>1.862</v>
      </c>
      <c r="H35" s="70">
        <f t="shared" si="1"/>
        <v>48.412000000000006</v>
      </c>
      <c r="I35" s="42"/>
      <c r="J35" s="42"/>
      <c r="K35" s="42"/>
      <c r="L35" s="42"/>
      <c r="M35" s="42"/>
      <c r="N35" s="42"/>
      <c r="O35" s="42"/>
      <c r="P35" s="42"/>
      <c r="Q35" s="42"/>
      <c r="R35" s="42"/>
    </row>
    <row r="36" spans="1:18" s="1" customFormat="1" ht="19.5" customHeight="1">
      <c r="A36" s="42"/>
      <c r="B36" s="65" t="s">
        <v>283</v>
      </c>
      <c r="C36" s="139">
        <v>96</v>
      </c>
      <c r="D36" s="71">
        <v>1</v>
      </c>
      <c r="E36" s="66"/>
      <c r="F36" s="66">
        <f t="shared" si="0"/>
        <v>96</v>
      </c>
      <c r="G36" s="128">
        <v>1.862</v>
      </c>
      <c r="H36" s="70">
        <f t="shared" si="1"/>
        <v>178.752</v>
      </c>
      <c r="I36" s="42"/>
      <c r="J36" s="42"/>
      <c r="K36" s="42"/>
      <c r="L36" s="42"/>
      <c r="M36" s="42"/>
      <c r="N36" s="42"/>
      <c r="O36" s="42"/>
      <c r="P36" s="42"/>
      <c r="Q36" s="42"/>
      <c r="R36" s="42"/>
    </row>
    <row r="37" spans="1:18" s="1" customFormat="1" ht="19.5" customHeight="1">
      <c r="A37" s="42"/>
      <c r="B37" s="65" t="s">
        <v>284</v>
      </c>
      <c r="C37" s="139">
        <v>84</v>
      </c>
      <c r="D37" s="71">
        <v>2</v>
      </c>
      <c r="E37" s="66"/>
      <c r="F37" s="66">
        <f t="shared" si="0"/>
        <v>168</v>
      </c>
      <c r="G37" s="128">
        <v>1.862</v>
      </c>
      <c r="H37" s="70">
        <f t="shared" si="1"/>
        <v>312.81600000000003</v>
      </c>
      <c r="I37" s="42"/>
      <c r="J37" s="42"/>
      <c r="K37" s="42"/>
      <c r="L37" s="42"/>
      <c r="M37" s="42"/>
      <c r="N37" s="42"/>
      <c r="O37" s="42"/>
      <c r="P37" s="42"/>
      <c r="Q37" s="42"/>
      <c r="R37" s="42"/>
    </row>
    <row r="38" spans="1:18" s="1" customFormat="1" ht="19.5" customHeight="1">
      <c r="A38" s="42"/>
      <c r="B38" s="65" t="s">
        <v>285</v>
      </c>
      <c r="C38" s="139">
        <v>85</v>
      </c>
      <c r="D38" s="71">
        <v>1</v>
      </c>
      <c r="E38" s="66"/>
      <c r="F38" s="66">
        <f t="shared" si="0"/>
        <v>85</v>
      </c>
      <c r="G38" s="128">
        <v>1.862</v>
      </c>
      <c r="H38" s="70">
        <f t="shared" si="1"/>
        <v>158.27</v>
      </c>
      <c r="I38" s="42"/>
      <c r="J38" s="42"/>
      <c r="K38" s="42"/>
      <c r="L38" s="42"/>
      <c r="M38" s="42"/>
      <c r="N38" s="42"/>
      <c r="O38" s="42"/>
      <c r="P38" s="42"/>
      <c r="Q38" s="42"/>
      <c r="R38" s="42"/>
    </row>
    <row r="39" spans="1:18" s="1" customFormat="1" ht="19.5" customHeight="1">
      <c r="A39" s="42"/>
      <c r="B39" s="65" t="s">
        <v>286</v>
      </c>
      <c r="C39" s="139">
        <v>30</v>
      </c>
      <c r="D39" s="71">
        <v>1</v>
      </c>
      <c r="E39" s="66"/>
      <c r="F39" s="66">
        <f t="shared" si="0"/>
        <v>30</v>
      </c>
      <c r="G39" s="128">
        <v>1.862</v>
      </c>
      <c r="H39" s="70">
        <f t="shared" si="1"/>
        <v>55.86</v>
      </c>
      <c r="I39" s="42"/>
      <c r="J39" s="42"/>
      <c r="K39" s="42"/>
      <c r="L39" s="42"/>
      <c r="M39" s="42"/>
      <c r="N39" s="42"/>
      <c r="O39" s="42"/>
      <c r="P39" s="42"/>
      <c r="Q39" s="42"/>
      <c r="R39" s="42"/>
    </row>
    <row r="40" spans="1:18" s="1" customFormat="1" ht="19.5" customHeight="1">
      <c r="A40" s="42"/>
      <c r="B40" s="65" t="s">
        <v>529</v>
      </c>
      <c r="C40" s="139">
        <v>135</v>
      </c>
      <c r="D40" s="71">
        <v>1</v>
      </c>
      <c r="E40" s="66"/>
      <c r="F40" s="66">
        <f t="shared" si="0"/>
        <v>135</v>
      </c>
      <c r="G40" s="128">
        <v>1.862</v>
      </c>
      <c r="H40" s="70">
        <f t="shared" si="1"/>
        <v>251.37</v>
      </c>
      <c r="I40" s="42"/>
      <c r="J40" s="42"/>
      <c r="K40" s="42"/>
      <c r="L40" s="42"/>
      <c r="M40" s="42"/>
      <c r="N40" s="42"/>
      <c r="O40" s="42"/>
      <c r="P40" s="42"/>
      <c r="Q40" s="42"/>
      <c r="R40" s="42"/>
    </row>
    <row r="41" spans="1:18" s="1" customFormat="1" ht="19.5" customHeight="1">
      <c r="A41" s="42"/>
      <c r="B41" s="65" t="s">
        <v>298</v>
      </c>
      <c r="C41" s="139">
        <v>180</v>
      </c>
      <c r="D41" s="71">
        <v>0.5</v>
      </c>
      <c r="E41" s="66"/>
      <c r="F41" s="66">
        <f>C41*D41</f>
        <v>90</v>
      </c>
      <c r="G41" s="128">
        <v>1.862</v>
      </c>
      <c r="H41" s="70">
        <f>F41*G41</f>
        <v>167.58</v>
      </c>
      <c r="I41" s="42"/>
      <c r="J41" s="42"/>
      <c r="K41" s="42"/>
      <c r="L41" s="42"/>
      <c r="M41" s="42"/>
      <c r="N41" s="42"/>
      <c r="O41" s="42"/>
      <c r="P41" s="42"/>
      <c r="Q41" s="42"/>
      <c r="R41" s="42"/>
    </row>
    <row r="42" spans="1:18" s="1" customFormat="1" ht="19.5" customHeight="1" thickBot="1">
      <c r="A42" s="42"/>
      <c r="B42" s="65" t="s">
        <v>530</v>
      </c>
      <c r="C42" s="139">
        <v>65</v>
      </c>
      <c r="D42" s="71">
        <v>1</v>
      </c>
      <c r="E42" s="66"/>
      <c r="F42" s="66">
        <f>C42*D42</f>
        <v>65</v>
      </c>
      <c r="G42" s="128">
        <v>5.5</v>
      </c>
      <c r="H42" s="70">
        <f>F42*G42</f>
        <v>357.5</v>
      </c>
      <c r="I42" s="42"/>
      <c r="J42" s="42"/>
      <c r="K42" s="42"/>
      <c r="L42" s="42"/>
      <c r="M42" s="42"/>
      <c r="N42" s="42"/>
      <c r="O42" s="42"/>
      <c r="P42" s="42"/>
      <c r="Q42" s="42"/>
      <c r="R42" s="42"/>
    </row>
    <row r="43" spans="1:18" s="1" customFormat="1" ht="19.5" customHeight="1" thickBot="1">
      <c r="A43" s="42"/>
      <c r="B43" s="129" t="s">
        <v>407</v>
      </c>
      <c r="C43" s="164">
        <f>SUM(C4:C41)</f>
        <v>3589</v>
      </c>
      <c r="D43" s="165"/>
      <c r="E43" s="166"/>
      <c r="F43" s="167">
        <f>SUM(F4:F41)</f>
        <v>4111</v>
      </c>
      <c r="G43" s="166"/>
      <c r="H43" s="126">
        <f>SUM(H4:H42)</f>
        <v>8012.182000000001</v>
      </c>
      <c r="I43" s="42"/>
      <c r="J43" s="42"/>
      <c r="K43" s="42"/>
      <c r="L43" s="42"/>
      <c r="M43" s="42"/>
      <c r="N43" s="42"/>
      <c r="O43" s="42"/>
      <c r="P43" s="42"/>
      <c r="Q43" s="42"/>
      <c r="R43" s="42"/>
    </row>
    <row r="44" spans="1:18" s="1" customFormat="1" ht="19.5" customHeight="1">
      <c r="A44" s="42"/>
      <c r="B44" s="42"/>
      <c r="C44" s="42"/>
      <c r="D44" s="42"/>
      <c r="E44" s="42"/>
      <c r="F44" s="42"/>
      <c r="G44" s="42"/>
      <c r="H44" s="42"/>
      <c r="I44" s="42"/>
      <c r="J44" s="42"/>
      <c r="K44" s="42"/>
      <c r="L44" s="42"/>
      <c r="M44" s="42"/>
      <c r="N44" s="42"/>
      <c r="O44" s="42"/>
      <c r="P44" s="42"/>
      <c r="Q44" s="42"/>
      <c r="R44" s="42"/>
    </row>
    <row r="45" spans="1:18" s="1" customFormat="1" ht="19.5" customHeight="1">
      <c r="A45" s="42"/>
      <c r="B45" s="42"/>
      <c r="C45" s="42"/>
      <c r="D45" s="42"/>
      <c r="E45" s="42"/>
      <c r="F45" s="42"/>
      <c r="G45" s="42"/>
      <c r="H45" s="42"/>
      <c r="I45" s="42"/>
      <c r="J45" s="42"/>
      <c r="K45" s="42"/>
      <c r="L45" s="42"/>
      <c r="M45" s="42"/>
      <c r="N45" s="42"/>
      <c r="O45" s="42"/>
      <c r="P45" s="42"/>
      <c r="Q45" s="42"/>
      <c r="R45" s="42"/>
    </row>
    <row r="46" spans="1:18" s="1" customFormat="1" ht="19.5" customHeight="1">
      <c r="A46" s="42"/>
      <c r="B46" s="42"/>
      <c r="C46" s="42"/>
      <c r="D46" s="42"/>
      <c r="E46" s="42"/>
      <c r="F46" s="42"/>
      <c r="G46" s="42"/>
      <c r="H46" s="42"/>
      <c r="I46" s="42"/>
      <c r="J46" s="42"/>
      <c r="K46" s="42"/>
      <c r="L46" s="42"/>
      <c r="M46" s="42"/>
      <c r="N46" s="42"/>
      <c r="O46" s="42"/>
      <c r="P46" s="42"/>
      <c r="Q46" s="42"/>
      <c r="R46" s="42"/>
    </row>
    <row r="47" spans="1:18" ht="14.25">
      <c r="A47" s="42"/>
      <c r="B47" s="42"/>
      <c r="C47" s="42"/>
      <c r="D47" s="42"/>
      <c r="E47" s="42"/>
      <c r="F47" s="42"/>
      <c r="G47" s="42"/>
      <c r="H47" s="42"/>
      <c r="I47" s="42"/>
      <c r="J47" s="42"/>
      <c r="K47" s="42"/>
      <c r="L47" s="42"/>
      <c r="M47" s="42"/>
      <c r="N47" s="42"/>
      <c r="O47" s="42"/>
      <c r="P47" s="42"/>
      <c r="Q47" s="42"/>
      <c r="R47" s="42"/>
    </row>
    <row r="48" spans="1:18" ht="14.25">
      <c r="A48" s="42"/>
      <c r="B48" s="42"/>
      <c r="C48" s="42"/>
      <c r="D48" s="42"/>
      <c r="E48" s="42"/>
      <c r="F48" s="42"/>
      <c r="G48" s="42"/>
      <c r="H48" s="42"/>
      <c r="I48" s="42"/>
      <c r="J48" s="42"/>
      <c r="K48" s="42"/>
      <c r="L48" s="42"/>
      <c r="M48" s="42"/>
      <c r="N48" s="42"/>
      <c r="O48" s="42"/>
      <c r="P48" s="42"/>
      <c r="Q48" s="42"/>
      <c r="R48" s="42"/>
    </row>
  </sheetData>
  <sheetProtection/>
  <printOptions/>
  <pageMargins left="0.7480314960629921" right="0.7480314960629921" top="0.984251968503937" bottom="0.984251968503937" header="0" footer="0"/>
  <pageSetup fitToHeight="2"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Natasa Badalic</dc:creator>
  <cp:keywords/>
  <dc:description/>
  <cp:lastModifiedBy>jug</cp:lastModifiedBy>
  <cp:lastPrinted>2016-11-04T07:43:57Z</cp:lastPrinted>
  <dcterms:created xsi:type="dcterms:W3CDTF">2008-02-14T08:00:10Z</dcterms:created>
  <dcterms:modified xsi:type="dcterms:W3CDTF">2017-02-09T12:05:35Z</dcterms:modified>
  <cp:category/>
  <cp:version/>
  <cp:contentType/>
  <cp:contentStatus/>
</cp:coreProperties>
</file>